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ristianandrei/Dropbox/2023/3. FRAS 2023/3. Comisia de raliuri/Caiet de sarcini pentru organiztaori/Anexa 2 - Planificator Etape/"/>
    </mc:Choice>
  </mc:AlternateContent>
  <xr:revisionPtr revIDLastSave="0" documentId="13_ncr:1_{1F3C54B8-77CC-EE42-9FD1-5AE1B241E0E5}" xr6:coauthVersionLast="47" xr6:coauthVersionMax="47" xr10:uidLastSave="{00000000-0000-0000-0000-000000000000}"/>
  <bookViews>
    <workbookView xWindow="28800" yWindow="-1340" windowWidth="38400" windowHeight="20100" xr2:uid="{BA735629-1784-8748-ADA0-1876F3C9A8F9}"/>
  </bookViews>
  <sheets>
    <sheet name="Eveniment" sheetId="2" r:id="rId1"/>
    <sheet name="Sarcini" sheetId="1" r:id="rId2"/>
    <sheet name="Statu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8" i="1" l="1"/>
  <c r="E108" i="1" s="1"/>
  <c r="C108" i="1"/>
  <c r="D104" i="1"/>
  <c r="E104" i="1" s="1"/>
  <c r="C104" i="1"/>
  <c r="D91" i="1"/>
  <c r="E91" i="1" s="1"/>
  <c r="C91" i="1"/>
  <c r="D85" i="1"/>
  <c r="E85" i="1" s="1"/>
  <c r="C85" i="1"/>
  <c r="D77" i="1"/>
  <c r="E77" i="1" s="1"/>
  <c r="C77" i="1"/>
  <c r="C74" i="1"/>
  <c r="E74" i="1" s="1"/>
  <c r="D65" i="1"/>
  <c r="E65" i="1" s="1"/>
  <c r="C65" i="1"/>
  <c r="C61" i="1"/>
  <c r="E61" i="1" s="1"/>
  <c r="D57" i="1"/>
  <c r="E57" i="1" s="1"/>
  <c r="C57" i="1"/>
  <c r="D53" i="1"/>
  <c r="E53" i="1" s="1"/>
  <c r="C53" i="1"/>
  <c r="C50" i="1"/>
  <c r="E50" i="1" s="1"/>
  <c r="D40" i="1"/>
  <c r="E40" i="1" s="1"/>
  <c r="C40" i="1"/>
  <c r="C35" i="1"/>
  <c r="E35" i="1" s="1"/>
  <c r="D19" i="1"/>
  <c r="E19" i="1" s="1"/>
  <c r="C19" i="1"/>
  <c r="D14" i="1"/>
  <c r="E14" i="1" s="1"/>
  <c r="C14" i="1"/>
  <c r="D3" i="1"/>
  <c r="E3" i="1" s="1"/>
  <c r="C10" i="1"/>
  <c r="E10" i="1" s="1"/>
  <c r="C3" i="1"/>
</calcChain>
</file>

<file path=xl/sharedStrings.xml><?xml version="1.0" encoding="utf-8"?>
<sst xmlns="http://schemas.openxmlformats.org/spreadsheetml/2006/main" count="286" uniqueCount="115">
  <si>
    <t>ART. 1 - Între 100 și 90 de zile înainte de startul raliului</t>
  </si>
  <si>
    <t>1.1 Semnarea Contractului dintre Federația Română de Automobilism Sportiv (FRAS) și organizator</t>
  </si>
  <si>
    <t>1.2 Plata avansului pentru Permisul de Organizare către Federația Română de Automobilism Sportiv</t>
  </si>
  <si>
    <t>1.3 Alegerea unui Director Organizatoric agreat de către Comisia de Raliuri</t>
  </si>
  <si>
    <t>1.4 Elaborarea unui Plan Orar al raliului</t>
  </si>
  <si>
    <t>1.5 Elaborarea unei Hărți Generale a raliului</t>
  </si>
  <si>
    <t>ART. 2 - La 90 de zile înainte de startul raliului</t>
  </si>
  <si>
    <t>2.1 Trimiterea către Comisia de Raliuri a Planului Orar și a Hărții Generale</t>
  </si>
  <si>
    <t>2.2 Solicitare către Comisia de Raliuri și Comisia de Securitate pentru vizionarea raliului</t>
  </si>
  <si>
    <t>ART. 3 - Între 90 și 80 de zile înainte de startul raliului</t>
  </si>
  <si>
    <t>3.1 Vizionarea raliului de către un membru al Comisiei de Raliuri împreună cu un membru al Comisiei de Securitate și împreună cu un membru al organizatorului</t>
  </si>
  <si>
    <t>3.2 Culegerea informațiilor privind securitatea și amenajarea traseelor de concurs</t>
  </si>
  <si>
    <t>3.3 Întocmirea de către Comisia de Raliuri împreună cu Comisia de Securitate a unui Proces Verbal cu observații referitoare la securitate și amenajarea traseelor de concurs</t>
  </si>
  <si>
    <t>ART. 4 - Între 80 și 60 de zile înainte de startul raliului</t>
  </si>
  <si>
    <t>4.1 Primirea din partea Comisiei Centrale de Arbitri a dispozitivului de conducere principal necesar pentu elaborarea Planului de Securitate</t>
  </si>
  <si>
    <t>4.3 Încheierea unui Acord între organizator și unitatea de Jandarmerie de pe teritoriul căreia se desfășoară etapa</t>
  </si>
  <si>
    <t>4.2 Încheierea unui Contract între organizator și o companie de pază și solicitarea dispozitivului necesar</t>
  </si>
  <si>
    <t>4.4 Încheierea unui Contract / Acord scris între organizator și o companie privată / de stat pentru asistența medicală și solicitarea dispozitivului necesar</t>
  </si>
  <si>
    <t>4.5 Informarea Inspectoratului pentru Situații de Urgență și solicitarea dispozitivelor necesare, conform acordului dintre Federația Română de Automobilism Sportiv și Inspectoratul General pentru Situații de Urgență</t>
  </si>
  <si>
    <t>4.6 Încheierea unui Contract / Acord scris între organizator și o companie privată pentru echipamente de prevenire și stingere a incendiilor (PSI)</t>
  </si>
  <si>
    <t>4.7 Încheierea unui Contract / Acord scris între organizator și o companie de tractare și recuperare / solicitarea Federației Române de Automobilism Sportiv pentru dispozitivul de tractare și recuperare prin parteneriatul cu A24 Assistance</t>
  </si>
  <si>
    <t>4.8 Elaborarea Planului de Securitate</t>
  </si>
  <si>
    <t>4.9 Achitarea către Federația Română de Automobilism Sporiv a plăților conform Contractului de organizare încheiat între Fedrația Română de Automobilism Sportiv și organizator</t>
  </si>
  <si>
    <t>4.10 Obținerea Permisului de Organizare Provizoriu</t>
  </si>
  <si>
    <t>4.11 Obținerea tuturor avizelor necesare raliului</t>
  </si>
  <si>
    <t>4.12 Elaborarea Rally Ghid-ului</t>
  </si>
  <si>
    <t>4.13 Trimiterea către Comisia Centrală de Arbitri a necesarului pentru dispozitivul de conducere, respectiv pentru dispozitivul de arbitri</t>
  </si>
  <si>
    <t>4.14 Elaborarea și trimiterea către Comisia de Raliuri și către Comisia de Regulamente a unui program complet al raliului</t>
  </si>
  <si>
    <t>ART. 5 - La 60 de zile înainte de startul raliului</t>
  </si>
  <si>
    <t>5.1 Publicarea Rally Ghid-ului</t>
  </si>
  <si>
    <t>5.2 Elaborarea și transmiterea către Comisia de Raliuri a unui Plan Media</t>
  </si>
  <si>
    <t>5.3 Propunere pentru începerea promovării raliului</t>
  </si>
  <si>
    <t>ART. 6 - Între 60 și 45 de zile înainte de startul raliului</t>
  </si>
  <si>
    <t>6.1 Trimiterea și avizarea Planului de Securitate de către Comisia de Raliuri și de Către Comisia de Securitate</t>
  </si>
  <si>
    <t>6.2 Elaborarea Regulamentului Paricular</t>
  </si>
  <si>
    <t>6.3 Elaborarea Road Book-urilor</t>
  </si>
  <si>
    <t>6.4 Transmiterea coordonatelor GPS către operatorul GPS FRAS</t>
  </si>
  <si>
    <t>6.5 Transmiterea coordonatelor GPS și a hărților raliului către operatorul de comunicații radio</t>
  </si>
  <si>
    <t>6.6 Colaborarea cu Comisia Centrală de Arbitri pentru cazarea dispozitivelor de conducere, respectiv al dispozitivelor de arbitri</t>
  </si>
  <si>
    <t>6.7 Verificarea tuturor spațiilor de cazare pentru dispozitivul de conducere și pentru dispozitivul de arbitri</t>
  </si>
  <si>
    <t>6.8 Trimiterea și avizarea programului raliului de către Comisia de Raliuri, Comisia de Regulamente și de către Comisia Tehnică</t>
  </si>
  <si>
    <t>ART. 7 - La 45 de zile înainte de startul raliului</t>
  </si>
  <si>
    <t>7.1 Trimiterea către Comisia de Raliuri și către Comisia de Regulamente a Regulamentului Particular</t>
  </si>
  <si>
    <t>ART. 8 - Între 45 și 35 de zile înainte de startul raliului</t>
  </si>
  <si>
    <t>8.1 Verificarea Regulamentului Particular de către Comisia de Raliuri și de către Comisia de Regulamente</t>
  </si>
  <si>
    <t>8.2 Modificarea Regulamentului Particular în funcție de observațiile primite din partea Comisiei de Raliuri și din partea Comisiei de Regulamente</t>
  </si>
  <si>
    <t>ART. 9 - Între 35 și 30 de zile înainte de startul raliului</t>
  </si>
  <si>
    <t>9.1 Avizarea finală a Regulamentului Particular de către Comisia de Raliuri și de către Comisia de Regulamente</t>
  </si>
  <si>
    <t>9.2 Obținerea Permisului de Organizare</t>
  </si>
  <si>
    <t>ART. 10 - La 30 de zile înainte de startul raliului</t>
  </si>
  <si>
    <t>10.1 Publicarea Regulamentului Particular și a documentelor raliului</t>
  </si>
  <si>
    <t>10.2 Deschiderea înscrierilor</t>
  </si>
  <si>
    <t>ART. 11 - Între 30 și 7 de zile înainte de startul raliului</t>
  </si>
  <si>
    <t>11.1 Recomandare de verificare și finalizare a Road Book-urilor</t>
  </si>
  <si>
    <t>11.2 Verificarea timpilor etapelor de legătură</t>
  </si>
  <si>
    <t>11.3 Elaborarea Carnetelor de Control</t>
  </si>
  <si>
    <t>11.4 Verificarea comunicațiilor radio</t>
  </si>
  <si>
    <t>11.5 Înregistrarea cu dispozitivul GPS a Probelor Speciale</t>
  </si>
  <si>
    <t>11.6 Achiziționarea cupelor pentru Festivitatea de Premiere</t>
  </si>
  <si>
    <t>11.7 Solicitarea către Federația Română de Automobilism Sportiv a necesarului de spumante pentru Festivitatea de Premiere, prin parteneriatul cu Cricova</t>
  </si>
  <si>
    <t>ART. 12 - La 7 de zile înainte de startul raliului</t>
  </si>
  <si>
    <t>12.1 Închiderea înscrierilor</t>
  </si>
  <si>
    <t>ART. 13 - Între 7 și 5 de zile înainte de startul raliului</t>
  </si>
  <si>
    <t>13.1 Elaborarea și publicarea Listei de Înscrieri</t>
  </si>
  <si>
    <t>13.2 Elaborarea și publicarea Programării pentru Verificarea Tehnică Inițială</t>
  </si>
  <si>
    <t>13.3 Elaborarea și publicarea Ordinii pentru Startul Festiv</t>
  </si>
  <si>
    <t>13.4 Elaborarea și publicarea Listei de Shakedown</t>
  </si>
  <si>
    <t>13.5 Publicarea Road Book-urilor</t>
  </si>
  <si>
    <t>13.6 Elaborarea și publicarea Schiței Parcului de Service</t>
  </si>
  <si>
    <t>ART. 14 - Între 5 și 2 de zile înainte de startul raliului</t>
  </si>
  <si>
    <t>14.1 Amenajarea Probelor Speciale, a Probei Super Speciale și a Shakedown-ului pentru recunoașteri</t>
  </si>
  <si>
    <t>14.2 Marcarea Parcului de Service</t>
  </si>
  <si>
    <t>14.3 Amenajarea Comandamentului raliului</t>
  </si>
  <si>
    <t>14.4 Pregătirea și colantarea Automobilelor Oficiale</t>
  </si>
  <si>
    <t>ART. 15 - Între 2 și 0 de zile înainte de startul raliului</t>
  </si>
  <si>
    <t>15.1 Amenajarea finală a Probelor Speciale și a Shakedown-ului</t>
  </si>
  <si>
    <t>15.2 Amenajarea finală a locației pentru Startul Festiv</t>
  </si>
  <si>
    <t>15.3 Amenajarea și organizarea Conferinței de Presă Inițiale</t>
  </si>
  <si>
    <t>15.4 Amenajarea și organizarea unei Ședințe de Securitate su sportivii (Briefing)</t>
  </si>
  <si>
    <t>15.5 Amenajarea și organizarea unei Ședințe cu Oficialii și cu reprezentanții Colegiilor de Arbitri</t>
  </si>
  <si>
    <t>15.6 Amenajarea și organizarea unei Ședințe cu echipajele Forlighter (0)</t>
  </si>
  <si>
    <t>15.7 Amenajarea finală a Probei Super Speciale</t>
  </si>
  <si>
    <t>15.8 Amenajarea Verificărilor Tehnice Inițiale</t>
  </si>
  <si>
    <t>15.9 Amenajarea Zonei de Alimentare de la ieșirea din Parcul de Service și Zonei de Alimentare Îndepărtată (dacă există)</t>
  </si>
  <si>
    <t>15.10 Amenajarea finală a Parcului de Service, a Zonelor de Regrupare, a Parcului Auxiliar</t>
  </si>
  <si>
    <t>15.11 Amenajarea Parcului Închis</t>
  </si>
  <si>
    <t>ART. 16 - În timpul desfășurării raliului</t>
  </si>
  <si>
    <t>16.1 Imediat după restricționarea circulației, un membru din organizare parcurge traseul raliului pentru verificarea tuturor dispozitivelor</t>
  </si>
  <si>
    <t>16.2 Directorul Organizatoric / Managerul Evenimentului trebuie să fie în strânsă legătură cu Directorul de Concurs și cu Șeful Securității Raliului pentru rezolvarea problemelor neașteptate</t>
  </si>
  <si>
    <t>ART. 17 - Finalul raliului</t>
  </si>
  <si>
    <t>17.1 Amenajarea și organizarea Sosirii Festive</t>
  </si>
  <si>
    <t>17.2 Amenajarea Verificărilor Tehnice Finale</t>
  </si>
  <si>
    <t>17.3 Amenajarea și organizarea Festivității de Premiere</t>
  </si>
  <si>
    <t>17.4 Amenajarea și organizarea Conferinței de Presă Finală</t>
  </si>
  <si>
    <t>17.5 Programarea și organizarea unei Ședințe cu Observatorul FRAS</t>
  </si>
  <si>
    <t>Numele raliului:</t>
  </si>
  <si>
    <t>Organizator:</t>
  </si>
  <si>
    <t>Locația:</t>
  </si>
  <si>
    <t>Perioada raliului:</t>
  </si>
  <si>
    <t>România</t>
  </si>
  <si>
    <t>SARCINI</t>
  </si>
  <si>
    <t>Din data</t>
  </si>
  <si>
    <t>Status</t>
  </si>
  <si>
    <t>Până în data</t>
  </si>
  <si>
    <t>Zile Rămase</t>
  </si>
  <si>
    <t>La data</t>
  </si>
  <si>
    <t>⚠️NEÎNCEPUT</t>
  </si>
  <si>
    <t>🏃 ÎN CURS</t>
  </si>
  <si>
    <t>✅ COMPLET</t>
  </si>
  <si>
    <t>❌ NEÎNDEPLINIT</t>
  </si>
  <si>
    <t>Raliul Sibiului</t>
  </si>
  <si>
    <t>ACS Sibiu Racing Team</t>
  </si>
  <si>
    <t>Horațiu BALTADOR</t>
  </si>
  <si>
    <t>office@sibiuracingteam.ro</t>
  </si>
  <si>
    <t>Sibiu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</si>
</sst>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\40\ ###\ ###\ ###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inionPro-Capt"/>
    </font>
    <font>
      <sz val="16"/>
      <color theme="1"/>
      <name val="MinionPro-Capt"/>
    </font>
    <font>
      <u/>
      <sz val="16"/>
      <color theme="10"/>
      <name val="MinionPro-Capt"/>
    </font>
    <font>
      <b/>
      <sz val="16"/>
      <color theme="1"/>
      <name val="MinionPro-Capt"/>
    </font>
    <font>
      <b/>
      <sz val="18"/>
      <color theme="0"/>
      <name val="MinionPro-Capt"/>
    </font>
    <font>
      <b/>
      <sz val="14"/>
      <color theme="1"/>
      <name val="MinionPro-Capt"/>
    </font>
    <font>
      <b/>
      <sz val="14"/>
      <color theme="0"/>
      <name val="MinionPro-Cap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5" fillId="3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5" fillId="3" borderId="4" xfId="0" applyFont="1" applyFill="1" applyBorder="1"/>
    <xf numFmtId="0" fontId="3" fillId="5" borderId="0" xfId="0" applyFont="1" applyFill="1"/>
    <xf numFmtId="0" fontId="4" fillId="5" borderId="5" xfId="1" applyFont="1" applyFill="1" applyBorder="1" applyProtection="1"/>
    <xf numFmtId="0" fontId="3" fillId="4" borderId="0" xfId="0" applyFont="1" applyFill="1"/>
    <xf numFmtId="0" fontId="3" fillId="4" borderId="5" xfId="0" applyFont="1" applyFill="1" applyBorder="1"/>
    <xf numFmtId="0" fontId="5" fillId="3" borderId="6" xfId="0" applyFont="1" applyFill="1" applyBorder="1"/>
    <xf numFmtId="14" fontId="3" fillId="5" borderId="7" xfId="0" applyNumberFormat="1" applyFont="1" applyFill="1" applyBorder="1" applyAlignment="1">
      <alignment horizontal="left"/>
    </xf>
    <xf numFmtId="0" fontId="3" fillId="5" borderId="7" xfId="0" applyFont="1" applyFill="1" applyBorder="1"/>
    <xf numFmtId="0" fontId="3" fillId="5" borderId="8" xfId="0" applyFont="1" applyFill="1" applyBorder="1"/>
    <xf numFmtId="0" fontId="6" fillId="6" borderId="1" xfId="0" applyFont="1" applyFill="1" applyBorder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7" borderId="8" xfId="0" applyFont="1" applyFill="1" applyBorder="1" applyAlignment="1" applyProtection="1">
      <alignment horizontal="center"/>
      <protection locked="0"/>
    </xf>
    <xf numFmtId="0" fontId="8" fillId="7" borderId="6" xfId="0" applyFont="1" applyFill="1" applyBorder="1"/>
    <xf numFmtId="14" fontId="8" fillId="7" borderId="7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3" fillId="5" borderId="0" xfId="0" applyNumberFormat="1" applyFont="1" applyFill="1" applyAlignment="1">
      <alignment horizontal="left"/>
    </xf>
    <xf numFmtId="0" fontId="0" fillId="2" borderId="7" xfId="0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14" fontId="8" fillId="7" borderId="7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33">
    <dxf>
      <font>
        <b val="0"/>
      </font>
    </dxf>
    <dxf>
      <font>
        <b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863600</xdr:colOff>
      <xdr:row>0</xdr:row>
      <xdr:rowOff>0</xdr:rowOff>
    </xdr:from>
    <xdr:to>
      <xdr:col>4</xdr:col>
      <xdr:colOff>38100</xdr:colOff>
      <xdr:row>0</xdr:row>
      <xdr:rowOff>945931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739666-B0F6-F9CC-D71A-8D5AACBE3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300" y="0"/>
          <a:ext cx="2286000" cy="945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10641063</xdr:colOff>
      <xdr:row>0</xdr:row>
      <xdr:rowOff>0</xdr:rowOff>
    </xdr:from>
    <xdr:to>
      <xdr:col>1</xdr:col>
      <xdr:colOff>12927063</xdr:colOff>
      <xdr:row>0</xdr:row>
      <xdr:rowOff>945931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EF1DFA-6F62-C248-2355-B1703E275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174" y="0"/>
          <a:ext cx="2286000" cy="9459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C73C8A-6429-8F4B-94D0-F2240F575631}" name="Table1" displayName="Table1" ref="A1:A5" totalsRowShown="0" dataDxfId="1">
  <autoFilter ref="A1:A5" xr:uid="{29C73C8A-6429-8F4B-94D0-F2240F575631}"/>
  <tableColumns count="1">
    <tableColumn id="1" xr3:uid="{AEB24B57-4A4D-1F49-B227-272B9081E1DA}" name="Statu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office@sibiuracingteam.r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FCC72-BFC1-DF42-A5B4-40CB6C14DFA7}">
  <sheetPr codeName="Sheet1"/>
  <dimension ref="B1:F5"/>
  <sheetViews>
    <sheetView tabSelected="1" workbookViewId="0">
      <selection activeCell="D6" sqref="D6"/>
    </sheetView>
  </sheetViews>
  <sheetFormatPr baseColWidth="10" defaultRowHeight="16"/>
  <cols>
    <col min="1" max="1" width="1.83203125" style="1" customWidth="1"/>
    <col min="2" max="2" width="30.83203125" style="1" customWidth="1"/>
    <col min="3" max="6" width="40.83203125" style="1" customWidth="1"/>
    <col min="7" max="16384" width="10.83203125" style="1"/>
  </cols>
  <sheetData>
    <row r="1" spans="2:6" ht="100" customHeight="1" thickBot="1">
      <c r="B1" s="30"/>
      <c r="C1" s="30"/>
      <c r="D1" s="30"/>
      <c r="E1" s="30"/>
      <c r="F1" s="30"/>
    </row>
    <row r="2" spans="2:6" ht="23">
      <c r="B2" s="2" t="s">
        <v>95</v>
      </c>
      <c r="C2" s="3" t="s">
        <v>110</v>
      </c>
      <c r="D2" s="3"/>
      <c r="E2" s="3"/>
      <c r="F2" s="4"/>
    </row>
    <row r="3" spans="2:6" ht="23">
      <c r="B3" s="5" t="s">
        <v>96</v>
      </c>
      <c r="C3" s="6" t="s">
        <v>111</v>
      </c>
      <c r="D3" s="6" t="s">
        <v>112</v>
      </c>
      <c r="E3" s="29">
        <v>728208208</v>
      </c>
      <c r="F3" s="7" t="s">
        <v>113</v>
      </c>
    </row>
    <row r="4" spans="2:6" ht="23">
      <c r="B4" s="5" t="s">
        <v>97</v>
      </c>
      <c r="C4" s="8" t="s">
        <v>114</v>
      </c>
      <c r="D4" s="8" t="s">
        <v>114</v>
      </c>
      <c r="E4" s="8" t="s">
        <v>99</v>
      </c>
      <c r="F4" s="9"/>
    </row>
    <row r="5" spans="2:6" ht="24" thickBot="1">
      <c r="B5" s="10" t="s">
        <v>98</v>
      </c>
      <c r="C5" s="11">
        <v>45121</v>
      </c>
      <c r="D5" s="11">
        <v>45122</v>
      </c>
      <c r="E5" s="12"/>
      <c r="F5" s="13"/>
    </row>
  </sheetData>
  <sheetProtection sheet="1" objects="1" scenarios="1" selectLockedCells="1" selectUnlockedCells="1"/>
  <mergeCells count="1">
    <mergeCell ref="B1:F1"/>
  </mergeCells>
  <hyperlinks>
    <hyperlink ref="F3" r:id="rId1" xr:uid="{54AB308E-6F39-B240-BB59-E6859D5DBAE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1B87-ABA3-FC46-B90D-CDA61B3C4F27}">
  <sheetPr codeName="Sheet2"/>
  <dimension ref="B1:H113"/>
  <sheetViews>
    <sheetView zoomScale="90" zoomScaleNormal="90" workbookViewId="0">
      <selection activeCell="C111" sqref="C111:F111"/>
    </sheetView>
  </sheetViews>
  <sheetFormatPr baseColWidth="10" defaultRowHeight="16"/>
  <cols>
    <col min="1" max="1" width="1.83203125" style="24" customWidth="1"/>
    <col min="2" max="2" width="210.83203125" style="24" customWidth="1"/>
    <col min="3" max="6" width="25.83203125" style="24" customWidth="1"/>
    <col min="7" max="16384" width="10.83203125" style="24"/>
  </cols>
  <sheetData>
    <row r="1" spans="2:8" ht="100" customHeight="1" thickBot="1">
      <c r="B1" s="35"/>
      <c r="C1" s="35"/>
      <c r="D1" s="35"/>
      <c r="E1" s="35"/>
      <c r="F1" s="35"/>
    </row>
    <row r="2" spans="2:8" ht="26" customHeight="1">
      <c r="B2" s="14" t="s">
        <v>100</v>
      </c>
      <c r="C2" s="15" t="s">
        <v>101</v>
      </c>
      <c r="D2" s="15" t="s">
        <v>103</v>
      </c>
      <c r="E2" s="15" t="s">
        <v>104</v>
      </c>
      <c r="F2" s="16" t="s">
        <v>102</v>
      </c>
    </row>
    <row r="3" spans="2:8" ht="22" customHeight="1" thickBot="1">
      <c r="B3" s="18" t="s">
        <v>0</v>
      </c>
      <c r="C3" s="19">
        <f>Eveniment!C5-100</f>
        <v>45021</v>
      </c>
      <c r="D3" s="19">
        <f>Eveniment!C5-90</f>
        <v>45031</v>
      </c>
      <c r="E3" s="20">
        <f ca="1">D3-TODAY()</f>
        <v>78</v>
      </c>
      <c r="F3" s="17" t="s">
        <v>106</v>
      </c>
      <c r="H3" s="25"/>
    </row>
    <row r="4" spans="2:8" s="26" customFormat="1" ht="18" customHeight="1">
      <c r="B4" s="21" t="s">
        <v>1</v>
      </c>
      <c r="C4" s="38" t="s">
        <v>106</v>
      </c>
      <c r="D4" s="38"/>
      <c r="E4" s="38"/>
      <c r="F4" s="39"/>
    </row>
    <row r="5" spans="2:8" s="26" customFormat="1" ht="18" customHeight="1">
      <c r="B5" s="22" t="s">
        <v>2</v>
      </c>
      <c r="C5" s="40" t="s">
        <v>106</v>
      </c>
      <c r="D5" s="40"/>
      <c r="E5" s="40"/>
      <c r="F5" s="41"/>
    </row>
    <row r="6" spans="2:8" s="26" customFormat="1" ht="18" customHeight="1">
      <c r="B6" s="22" t="s">
        <v>3</v>
      </c>
      <c r="C6" s="40" t="s">
        <v>106</v>
      </c>
      <c r="D6" s="40"/>
      <c r="E6" s="40"/>
      <c r="F6" s="41"/>
    </row>
    <row r="7" spans="2:8" s="26" customFormat="1" ht="18" customHeight="1">
      <c r="B7" s="22" t="s">
        <v>4</v>
      </c>
      <c r="C7" s="40" t="s">
        <v>106</v>
      </c>
      <c r="D7" s="40"/>
      <c r="E7" s="40"/>
      <c r="F7" s="41"/>
    </row>
    <row r="8" spans="2:8" s="26" customFormat="1" ht="18" customHeight="1" thickBot="1">
      <c r="B8" s="23" t="s">
        <v>5</v>
      </c>
      <c r="C8" s="36" t="s">
        <v>106</v>
      </c>
      <c r="D8" s="36"/>
      <c r="E8" s="36"/>
      <c r="F8" s="37"/>
    </row>
    <row r="9" spans="2:8" ht="26" customHeight="1">
      <c r="B9" s="14" t="s">
        <v>100</v>
      </c>
      <c r="C9" s="43" t="s">
        <v>105</v>
      </c>
      <c r="D9" s="43"/>
      <c r="E9" s="15" t="s">
        <v>104</v>
      </c>
      <c r="F9" s="16" t="s">
        <v>102</v>
      </c>
    </row>
    <row r="10" spans="2:8" ht="22" customHeight="1" thickBot="1">
      <c r="B10" s="18" t="s">
        <v>6</v>
      </c>
      <c r="C10" s="42">
        <f>Eveniment!C5-90</f>
        <v>45031</v>
      </c>
      <c r="D10" s="42"/>
      <c r="E10" s="20">
        <f ca="1">C10-TODAY()</f>
        <v>78</v>
      </c>
      <c r="F10" s="17" t="s">
        <v>106</v>
      </c>
    </row>
    <row r="11" spans="2:8" s="26" customFormat="1" ht="18" customHeight="1">
      <c r="B11" s="21" t="s">
        <v>7</v>
      </c>
      <c r="C11" s="38" t="s">
        <v>106</v>
      </c>
      <c r="D11" s="38"/>
      <c r="E11" s="38"/>
      <c r="F11" s="39"/>
    </row>
    <row r="12" spans="2:8" s="26" customFormat="1" ht="18" customHeight="1" thickBot="1">
      <c r="B12" s="23" t="s">
        <v>8</v>
      </c>
      <c r="C12" s="36" t="s">
        <v>106</v>
      </c>
      <c r="D12" s="36"/>
      <c r="E12" s="36"/>
      <c r="F12" s="37"/>
    </row>
    <row r="13" spans="2:8" ht="26" customHeight="1">
      <c r="B13" s="14" t="s">
        <v>100</v>
      </c>
      <c r="C13" s="15" t="s">
        <v>101</v>
      </c>
      <c r="D13" s="15" t="s">
        <v>103</v>
      </c>
      <c r="E13" s="15" t="s">
        <v>104</v>
      </c>
      <c r="F13" s="16" t="s">
        <v>102</v>
      </c>
    </row>
    <row r="14" spans="2:8" ht="22" customHeight="1" thickBot="1">
      <c r="B14" s="18" t="s">
        <v>9</v>
      </c>
      <c r="C14" s="19">
        <f>Eveniment!C5-90</f>
        <v>45031</v>
      </c>
      <c r="D14" s="19">
        <f>Eveniment!C5-80</f>
        <v>45041</v>
      </c>
      <c r="E14" s="20">
        <f ca="1">D14-TODAY()</f>
        <v>88</v>
      </c>
      <c r="F14" s="17" t="s">
        <v>106</v>
      </c>
    </row>
    <row r="15" spans="2:8" s="26" customFormat="1" ht="18" customHeight="1">
      <c r="B15" s="21" t="s">
        <v>10</v>
      </c>
      <c r="C15" s="38" t="s">
        <v>106</v>
      </c>
      <c r="D15" s="38"/>
      <c r="E15" s="38"/>
      <c r="F15" s="39"/>
    </row>
    <row r="16" spans="2:8" s="26" customFormat="1" ht="18" customHeight="1">
      <c r="B16" s="22" t="s">
        <v>11</v>
      </c>
      <c r="C16" s="40" t="s">
        <v>106</v>
      </c>
      <c r="D16" s="40"/>
      <c r="E16" s="40"/>
      <c r="F16" s="41"/>
    </row>
    <row r="17" spans="2:6" s="26" customFormat="1" ht="18" customHeight="1" thickBot="1">
      <c r="B17" s="23" t="s">
        <v>12</v>
      </c>
      <c r="C17" s="36" t="s">
        <v>106</v>
      </c>
      <c r="D17" s="36"/>
      <c r="E17" s="36"/>
      <c r="F17" s="37"/>
    </row>
    <row r="18" spans="2:6" ht="26" customHeight="1">
      <c r="B18" s="14" t="s">
        <v>100</v>
      </c>
      <c r="C18" s="15" t="s">
        <v>101</v>
      </c>
      <c r="D18" s="15" t="s">
        <v>103</v>
      </c>
      <c r="E18" s="15" t="s">
        <v>104</v>
      </c>
      <c r="F18" s="16" t="s">
        <v>102</v>
      </c>
    </row>
    <row r="19" spans="2:6" ht="22" customHeight="1" thickBot="1">
      <c r="B19" s="18" t="s">
        <v>13</v>
      </c>
      <c r="C19" s="19">
        <f>Eveniment!C5-80</f>
        <v>45041</v>
      </c>
      <c r="D19" s="19">
        <f>Eveniment!C5-60</f>
        <v>45061</v>
      </c>
      <c r="E19" s="20">
        <f ca="1">D19-TODAY()</f>
        <v>108</v>
      </c>
      <c r="F19" s="17" t="s">
        <v>106</v>
      </c>
    </row>
    <row r="20" spans="2:6" s="26" customFormat="1" ht="18" customHeight="1">
      <c r="B20" s="27" t="s">
        <v>14</v>
      </c>
      <c r="C20" s="31" t="s">
        <v>106</v>
      </c>
      <c r="D20" s="31"/>
      <c r="E20" s="31"/>
      <c r="F20" s="32"/>
    </row>
    <row r="21" spans="2:6" s="26" customFormat="1" ht="18" customHeight="1">
      <c r="B21" s="27" t="s">
        <v>16</v>
      </c>
      <c r="C21" s="31" t="s">
        <v>106</v>
      </c>
      <c r="D21" s="31"/>
      <c r="E21" s="31"/>
      <c r="F21" s="32"/>
    </row>
    <row r="22" spans="2:6" s="26" customFormat="1" ht="18" customHeight="1">
      <c r="B22" s="27" t="s">
        <v>15</v>
      </c>
      <c r="C22" s="31" t="s">
        <v>106</v>
      </c>
      <c r="D22" s="31"/>
      <c r="E22" s="31"/>
      <c r="F22" s="32"/>
    </row>
    <row r="23" spans="2:6" s="26" customFormat="1" ht="18" customHeight="1">
      <c r="B23" s="27" t="s">
        <v>17</v>
      </c>
      <c r="C23" s="31" t="s">
        <v>106</v>
      </c>
      <c r="D23" s="31"/>
      <c r="E23" s="31"/>
      <c r="F23" s="32"/>
    </row>
    <row r="24" spans="2:6" s="26" customFormat="1" ht="18" customHeight="1">
      <c r="B24" s="22" t="s">
        <v>18</v>
      </c>
      <c r="C24" s="40" t="s">
        <v>106</v>
      </c>
      <c r="D24" s="40"/>
      <c r="E24" s="40"/>
      <c r="F24" s="41"/>
    </row>
    <row r="25" spans="2:6" s="26" customFormat="1" ht="18" customHeight="1">
      <c r="B25" s="27" t="s">
        <v>19</v>
      </c>
      <c r="C25" s="31" t="s">
        <v>106</v>
      </c>
      <c r="D25" s="31"/>
      <c r="E25" s="31"/>
      <c r="F25" s="32"/>
    </row>
    <row r="26" spans="2:6" s="26" customFormat="1" ht="18" customHeight="1">
      <c r="B26" s="27" t="s">
        <v>20</v>
      </c>
      <c r="C26" s="31" t="s">
        <v>106</v>
      </c>
      <c r="D26" s="31"/>
      <c r="E26" s="31"/>
      <c r="F26" s="32"/>
    </row>
    <row r="27" spans="2:6" s="26" customFormat="1" ht="18" customHeight="1">
      <c r="B27" s="27" t="s">
        <v>21</v>
      </c>
      <c r="C27" s="31" t="s">
        <v>106</v>
      </c>
      <c r="D27" s="31"/>
      <c r="E27" s="31"/>
      <c r="F27" s="32"/>
    </row>
    <row r="28" spans="2:6" s="26" customFormat="1" ht="18" customHeight="1">
      <c r="B28" s="27" t="s">
        <v>22</v>
      </c>
      <c r="C28" s="31" t="s">
        <v>106</v>
      </c>
      <c r="D28" s="31"/>
      <c r="E28" s="31"/>
      <c r="F28" s="32"/>
    </row>
    <row r="29" spans="2:6" s="26" customFormat="1" ht="18" customHeight="1">
      <c r="B29" s="27" t="s">
        <v>23</v>
      </c>
      <c r="C29" s="31" t="s">
        <v>106</v>
      </c>
      <c r="D29" s="31"/>
      <c r="E29" s="31"/>
      <c r="F29" s="32"/>
    </row>
    <row r="30" spans="2:6" s="26" customFormat="1" ht="18" customHeight="1">
      <c r="B30" s="27" t="s">
        <v>24</v>
      </c>
      <c r="C30" s="31" t="s">
        <v>106</v>
      </c>
      <c r="D30" s="31"/>
      <c r="E30" s="31"/>
      <c r="F30" s="32"/>
    </row>
    <row r="31" spans="2:6" s="26" customFormat="1" ht="18" customHeight="1">
      <c r="B31" s="27" t="s">
        <v>25</v>
      </c>
      <c r="C31" s="31" t="s">
        <v>106</v>
      </c>
      <c r="D31" s="31"/>
      <c r="E31" s="31"/>
      <c r="F31" s="32"/>
    </row>
    <row r="32" spans="2:6" s="26" customFormat="1" ht="18" customHeight="1">
      <c r="B32" s="27" t="s">
        <v>26</v>
      </c>
      <c r="C32" s="31" t="s">
        <v>106</v>
      </c>
      <c r="D32" s="31"/>
      <c r="E32" s="31"/>
      <c r="F32" s="32"/>
    </row>
    <row r="33" spans="2:6" s="26" customFormat="1" ht="18" customHeight="1" thickBot="1">
      <c r="B33" s="23" t="s">
        <v>27</v>
      </c>
      <c r="C33" s="36" t="s">
        <v>106</v>
      </c>
      <c r="D33" s="36"/>
      <c r="E33" s="36"/>
      <c r="F33" s="37"/>
    </row>
    <row r="34" spans="2:6" ht="26" customHeight="1">
      <c r="B34" s="14" t="s">
        <v>100</v>
      </c>
      <c r="C34" s="43" t="s">
        <v>105</v>
      </c>
      <c r="D34" s="43"/>
      <c r="E34" s="15" t="s">
        <v>104</v>
      </c>
      <c r="F34" s="16" t="s">
        <v>102</v>
      </c>
    </row>
    <row r="35" spans="2:6" ht="22" customHeight="1" thickBot="1">
      <c r="B35" s="18" t="s">
        <v>28</v>
      </c>
      <c r="C35" s="42">
        <f>Eveniment!C5-60</f>
        <v>45061</v>
      </c>
      <c r="D35" s="42"/>
      <c r="E35" s="20">
        <f ca="1">C35-TODAY()</f>
        <v>108</v>
      </c>
      <c r="F35" s="17" t="s">
        <v>106</v>
      </c>
    </row>
    <row r="36" spans="2:6" s="26" customFormat="1" ht="18" customHeight="1">
      <c r="B36" s="27" t="s">
        <v>29</v>
      </c>
      <c r="C36" s="31" t="s">
        <v>106</v>
      </c>
      <c r="D36" s="31"/>
      <c r="E36" s="31"/>
      <c r="F36" s="32"/>
    </row>
    <row r="37" spans="2:6" s="26" customFormat="1" ht="18" customHeight="1">
      <c r="B37" s="27" t="s">
        <v>30</v>
      </c>
      <c r="C37" s="31" t="s">
        <v>106</v>
      </c>
      <c r="D37" s="31"/>
      <c r="E37" s="31"/>
      <c r="F37" s="32"/>
    </row>
    <row r="38" spans="2:6" s="26" customFormat="1" ht="18" customHeight="1" thickBot="1">
      <c r="B38" s="23" t="s">
        <v>31</v>
      </c>
      <c r="C38" s="36" t="s">
        <v>106</v>
      </c>
      <c r="D38" s="36"/>
      <c r="E38" s="36"/>
      <c r="F38" s="37"/>
    </row>
    <row r="39" spans="2:6" ht="26" customHeight="1">
      <c r="B39" s="14" t="s">
        <v>100</v>
      </c>
      <c r="C39" s="15" t="s">
        <v>101</v>
      </c>
      <c r="D39" s="15" t="s">
        <v>103</v>
      </c>
      <c r="E39" s="15" t="s">
        <v>104</v>
      </c>
      <c r="F39" s="16" t="s">
        <v>102</v>
      </c>
    </row>
    <row r="40" spans="2:6" ht="22" customHeight="1" thickBot="1">
      <c r="B40" s="18" t="s">
        <v>32</v>
      </c>
      <c r="C40" s="19">
        <f>Eveniment!C5-60</f>
        <v>45061</v>
      </c>
      <c r="D40" s="19">
        <f>Eveniment!C5-45</f>
        <v>45076</v>
      </c>
      <c r="E40" s="20">
        <f ca="1">D40-TODAY()</f>
        <v>123</v>
      </c>
      <c r="F40" s="17" t="s">
        <v>106</v>
      </c>
    </row>
    <row r="41" spans="2:6" s="26" customFormat="1" ht="18" customHeight="1">
      <c r="B41" s="27" t="s">
        <v>33</v>
      </c>
      <c r="C41" s="31" t="s">
        <v>106</v>
      </c>
      <c r="D41" s="31"/>
      <c r="E41" s="31"/>
      <c r="F41" s="32"/>
    </row>
    <row r="42" spans="2:6" s="26" customFormat="1" ht="18" customHeight="1">
      <c r="B42" s="27" t="s">
        <v>34</v>
      </c>
      <c r="C42" s="31" t="s">
        <v>106</v>
      </c>
      <c r="D42" s="31"/>
      <c r="E42" s="31"/>
      <c r="F42" s="32"/>
    </row>
    <row r="43" spans="2:6" s="26" customFormat="1" ht="18" customHeight="1">
      <c r="B43" s="27" t="s">
        <v>35</v>
      </c>
      <c r="C43" s="31" t="s">
        <v>106</v>
      </c>
      <c r="D43" s="31"/>
      <c r="E43" s="31"/>
      <c r="F43" s="32"/>
    </row>
    <row r="44" spans="2:6" s="26" customFormat="1" ht="18" customHeight="1">
      <c r="B44" s="27" t="s">
        <v>36</v>
      </c>
      <c r="C44" s="31" t="s">
        <v>106</v>
      </c>
      <c r="D44" s="31"/>
      <c r="E44" s="31"/>
      <c r="F44" s="32"/>
    </row>
    <row r="45" spans="2:6" s="26" customFormat="1" ht="18" customHeight="1">
      <c r="B45" s="27" t="s">
        <v>37</v>
      </c>
      <c r="C45" s="31" t="s">
        <v>106</v>
      </c>
      <c r="D45" s="31"/>
      <c r="E45" s="31"/>
      <c r="F45" s="32"/>
    </row>
    <row r="46" spans="2:6" s="26" customFormat="1" ht="18" customHeight="1">
      <c r="B46" s="27" t="s">
        <v>38</v>
      </c>
      <c r="C46" s="31" t="s">
        <v>106</v>
      </c>
      <c r="D46" s="31"/>
      <c r="E46" s="31"/>
      <c r="F46" s="32"/>
    </row>
    <row r="47" spans="2:6" s="26" customFormat="1" ht="18" customHeight="1">
      <c r="B47" s="27" t="s">
        <v>39</v>
      </c>
      <c r="C47" s="31" t="s">
        <v>106</v>
      </c>
      <c r="D47" s="31"/>
      <c r="E47" s="31"/>
      <c r="F47" s="32"/>
    </row>
    <row r="48" spans="2:6" s="26" customFormat="1" ht="18" customHeight="1" thickBot="1">
      <c r="B48" s="23" t="s">
        <v>40</v>
      </c>
      <c r="C48" s="36" t="s">
        <v>106</v>
      </c>
      <c r="D48" s="36"/>
      <c r="E48" s="36"/>
      <c r="F48" s="37"/>
    </row>
    <row r="49" spans="2:6" ht="26" customHeight="1">
      <c r="B49" s="14" t="s">
        <v>100</v>
      </c>
      <c r="C49" s="43" t="s">
        <v>105</v>
      </c>
      <c r="D49" s="43"/>
      <c r="E49" s="15" t="s">
        <v>104</v>
      </c>
      <c r="F49" s="16" t="s">
        <v>102</v>
      </c>
    </row>
    <row r="50" spans="2:6" ht="22" customHeight="1" thickBot="1">
      <c r="B50" s="18" t="s">
        <v>41</v>
      </c>
      <c r="C50" s="42">
        <f>Eveniment!C5-45</f>
        <v>45076</v>
      </c>
      <c r="D50" s="42"/>
      <c r="E50" s="20">
        <f ca="1">C50-TODAY()</f>
        <v>123</v>
      </c>
      <c r="F50" s="17" t="s">
        <v>106</v>
      </c>
    </row>
    <row r="51" spans="2:6" s="26" customFormat="1" ht="18" customHeight="1" thickBot="1">
      <c r="B51" s="23" t="s">
        <v>42</v>
      </c>
      <c r="C51" s="36" t="s">
        <v>106</v>
      </c>
      <c r="D51" s="36"/>
      <c r="E51" s="36"/>
      <c r="F51" s="37"/>
    </row>
    <row r="52" spans="2:6" ht="26" customHeight="1">
      <c r="B52" s="14" t="s">
        <v>100</v>
      </c>
      <c r="C52" s="15" t="s">
        <v>101</v>
      </c>
      <c r="D52" s="15" t="s">
        <v>103</v>
      </c>
      <c r="E52" s="15" t="s">
        <v>104</v>
      </c>
      <c r="F52" s="16" t="s">
        <v>102</v>
      </c>
    </row>
    <row r="53" spans="2:6" ht="22" customHeight="1" thickBot="1">
      <c r="B53" s="18" t="s">
        <v>43</v>
      </c>
      <c r="C53" s="19">
        <f>Eveniment!C5-45</f>
        <v>45076</v>
      </c>
      <c r="D53" s="19">
        <f>Eveniment!C5-35</f>
        <v>45086</v>
      </c>
      <c r="E53" s="20">
        <f ca="1">D53-TODAY()</f>
        <v>133</v>
      </c>
      <c r="F53" s="17" t="s">
        <v>106</v>
      </c>
    </row>
    <row r="54" spans="2:6" s="26" customFormat="1" ht="18" customHeight="1">
      <c r="B54" s="21" t="s">
        <v>44</v>
      </c>
      <c r="C54" s="38" t="s">
        <v>106</v>
      </c>
      <c r="D54" s="38"/>
      <c r="E54" s="38"/>
      <c r="F54" s="39"/>
    </row>
    <row r="55" spans="2:6" s="26" customFormat="1" ht="18" customHeight="1" thickBot="1">
      <c r="B55" s="23" t="s">
        <v>45</v>
      </c>
      <c r="C55" s="36" t="s">
        <v>106</v>
      </c>
      <c r="D55" s="36"/>
      <c r="E55" s="36"/>
      <c r="F55" s="37"/>
    </row>
    <row r="56" spans="2:6" ht="26" customHeight="1">
      <c r="B56" s="14" t="s">
        <v>100</v>
      </c>
      <c r="C56" s="15" t="s">
        <v>101</v>
      </c>
      <c r="D56" s="15" t="s">
        <v>103</v>
      </c>
      <c r="E56" s="15" t="s">
        <v>104</v>
      </c>
      <c r="F56" s="16" t="s">
        <v>102</v>
      </c>
    </row>
    <row r="57" spans="2:6" ht="22" customHeight="1" thickBot="1">
      <c r="B57" s="18" t="s">
        <v>46</v>
      </c>
      <c r="C57" s="19">
        <f>Eveniment!C5-35</f>
        <v>45086</v>
      </c>
      <c r="D57" s="19">
        <f>Eveniment!C5-30</f>
        <v>45091</v>
      </c>
      <c r="E57" s="20">
        <f ca="1">D57-TODAY()</f>
        <v>138</v>
      </c>
      <c r="F57" s="17" t="s">
        <v>106</v>
      </c>
    </row>
    <row r="58" spans="2:6" s="26" customFormat="1" ht="18" customHeight="1">
      <c r="B58" s="21" t="s">
        <v>47</v>
      </c>
      <c r="C58" s="38" t="s">
        <v>106</v>
      </c>
      <c r="D58" s="38"/>
      <c r="E58" s="38"/>
      <c r="F58" s="39"/>
    </row>
    <row r="59" spans="2:6" s="26" customFormat="1" ht="18" customHeight="1" thickBot="1">
      <c r="B59" s="23" t="s">
        <v>48</v>
      </c>
      <c r="C59" s="36" t="s">
        <v>106</v>
      </c>
      <c r="D59" s="36"/>
      <c r="E59" s="36"/>
      <c r="F59" s="37"/>
    </row>
    <row r="60" spans="2:6" ht="26" customHeight="1">
      <c r="B60" s="14" t="s">
        <v>100</v>
      </c>
      <c r="C60" s="43" t="s">
        <v>105</v>
      </c>
      <c r="D60" s="43"/>
      <c r="E60" s="15" t="s">
        <v>104</v>
      </c>
      <c r="F60" s="16" t="s">
        <v>102</v>
      </c>
    </row>
    <row r="61" spans="2:6" ht="22" customHeight="1" thickBot="1">
      <c r="B61" s="18" t="s">
        <v>49</v>
      </c>
      <c r="C61" s="42">
        <f>Eveniment!C5-30</f>
        <v>45091</v>
      </c>
      <c r="D61" s="42"/>
      <c r="E61" s="20">
        <f ca="1">C61-TODAY()</f>
        <v>138</v>
      </c>
      <c r="F61" s="17" t="s">
        <v>106</v>
      </c>
    </row>
    <row r="62" spans="2:6" s="26" customFormat="1" ht="18" customHeight="1">
      <c r="B62" s="21" t="s">
        <v>50</v>
      </c>
      <c r="C62" s="38" t="s">
        <v>106</v>
      </c>
      <c r="D62" s="38"/>
      <c r="E62" s="38"/>
      <c r="F62" s="39"/>
    </row>
    <row r="63" spans="2:6" s="26" customFormat="1" ht="18" customHeight="1" thickBot="1">
      <c r="B63" s="23" t="s">
        <v>51</v>
      </c>
      <c r="C63" s="36" t="s">
        <v>106</v>
      </c>
      <c r="D63" s="36"/>
      <c r="E63" s="36"/>
      <c r="F63" s="37"/>
    </row>
    <row r="64" spans="2:6" ht="26" customHeight="1">
      <c r="B64" s="14" t="s">
        <v>100</v>
      </c>
      <c r="C64" s="15" t="s">
        <v>101</v>
      </c>
      <c r="D64" s="15" t="s">
        <v>103</v>
      </c>
      <c r="E64" s="15" t="s">
        <v>104</v>
      </c>
      <c r="F64" s="16" t="s">
        <v>102</v>
      </c>
    </row>
    <row r="65" spans="2:6" ht="22" customHeight="1" thickBot="1">
      <c r="B65" s="18" t="s">
        <v>52</v>
      </c>
      <c r="C65" s="19">
        <f>Eveniment!C5-30</f>
        <v>45091</v>
      </c>
      <c r="D65" s="19">
        <f>Eveniment!C5-7</f>
        <v>45114</v>
      </c>
      <c r="E65" s="20">
        <f ca="1">D65-TODAY()</f>
        <v>161</v>
      </c>
      <c r="F65" s="17" t="s">
        <v>106</v>
      </c>
    </row>
    <row r="66" spans="2:6" s="26" customFormat="1" ht="18" customHeight="1">
      <c r="B66" s="27" t="s">
        <v>53</v>
      </c>
      <c r="C66" s="31" t="s">
        <v>106</v>
      </c>
      <c r="D66" s="31"/>
      <c r="E66" s="31"/>
      <c r="F66" s="32"/>
    </row>
    <row r="67" spans="2:6" s="26" customFormat="1" ht="18" customHeight="1">
      <c r="B67" s="27" t="s">
        <v>54</v>
      </c>
      <c r="C67" s="31" t="s">
        <v>106</v>
      </c>
      <c r="D67" s="31"/>
      <c r="E67" s="31"/>
      <c r="F67" s="32"/>
    </row>
    <row r="68" spans="2:6" s="26" customFormat="1" ht="18" customHeight="1">
      <c r="B68" s="27" t="s">
        <v>55</v>
      </c>
      <c r="C68" s="31" t="s">
        <v>106</v>
      </c>
      <c r="D68" s="31"/>
      <c r="E68" s="31"/>
      <c r="F68" s="32"/>
    </row>
    <row r="69" spans="2:6" s="26" customFormat="1" ht="18" customHeight="1">
      <c r="B69" s="27" t="s">
        <v>56</v>
      </c>
      <c r="C69" s="31" t="s">
        <v>106</v>
      </c>
      <c r="D69" s="31"/>
      <c r="E69" s="31"/>
      <c r="F69" s="32"/>
    </row>
    <row r="70" spans="2:6" s="26" customFormat="1" ht="18" customHeight="1">
      <c r="B70" s="27" t="s">
        <v>57</v>
      </c>
      <c r="C70" s="31" t="s">
        <v>106</v>
      </c>
      <c r="D70" s="31"/>
      <c r="E70" s="31"/>
      <c r="F70" s="32"/>
    </row>
    <row r="71" spans="2:6" s="26" customFormat="1" ht="18" customHeight="1">
      <c r="B71" s="27" t="s">
        <v>58</v>
      </c>
      <c r="C71" s="31" t="s">
        <v>106</v>
      </c>
      <c r="D71" s="31"/>
      <c r="E71" s="31"/>
      <c r="F71" s="32"/>
    </row>
    <row r="72" spans="2:6" s="26" customFormat="1" ht="18" customHeight="1" thickBot="1">
      <c r="B72" s="23" t="s">
        <v>59</v>
      </c>
      <c r="C72" s="36" t="s">
        <v>106</v>
      </c>
      <c r="D72" s="36"/>
      <c r="E72" s="36"/>
      <c r="F72" s="37"/>
    </row>
    <row r="73" spans="2:6" ht="26" customHeight="1">
      <c r="B73" s="14" t="s">
        <v>100</v>
      </c>
      <c r="C73" s="43" t="s">
        <v>105</v>
      </c>
      <c r="D73" s="43"/>
      <c r="E73" s="15" t="s">
        <v>104</v>
      </c>
      <c r="F73" s="16" t="s">
        <v>102</v>
      </c>
    </row>
    <row r="74" spans="2:6" ht="22" customHeight="1" thickBot="1">
      <c r="B74" s="18" t="s">
        <v>60</v>
      </c>
      <c r="C74" s="42">
        <f>Eveniment!C5-7</f>
        <v>45114</v>
      </c>
      <c r="D74" s="42"/>
      <c r="E74" s="20">
        <f ca="1">C74-TODAY()</f>
        <v>161</v>
      </c>
      <c r="F74" s="17" t="s">
        <v>106</v>
      </c>
    </row>
    <row r="75" spans="2:6" s="26" customFormat="1" ht="18" customHeight="1" thickBot="1">
      <c r="B75" s="23" t="s">
        <v>61</v>
      </c>
      <c r="C75" s="36" t="s">
        <v>106</v>
      </c>
      <c r="D75" s="36"/>
      <c r="E75" s="36"/>
      <c r="F75" s="37"/>
    </row>
    <row r="76" spans="2:6" ht="26" customHeight="1">
      <c r="B76" s="14" t="s">
        <v>100</v>
      </c>
      <c r="C76" s="15" t="s">
        <v>101</v>
      </c>
      <c r="D76" s="15" t="s">
        <v>103</v>
      </c>
      <c r="E76" s="15" t="s">
        <v>104</v>
      </c>
      <c r="F76" s="16" t="s">
        <v>102</v>
      </c>
    </row>
    <row r="77" spans="2:6" ht="22" customHeight="1" thickBot="1">
      <c r="B77" s="18" t="s">
        <v>62</v>
      </c>
      <c r="C77" s="19">
        <f>Eveniment!C5-7</f>
        <v>45114</v>
      </c>
      <c r="D77" s="19">
        <f>Eveniment!C5-5</f>
        <v>45116</v>
      </c>
      <c r="E77" s="20">
        <f ca="1">D77-TODAY()</f>
        <v>163</v>
      </c>
      <c r="F77" s="17" t="s">
        <v>106</v>
      </c>
    </row>
    <row r="78" spans="2:6" s="26" customFormat="1" ht="18" customHeight="1">
      <c r="B78" s="27" t="s">
        <v>63</v>
      </c>
      <c r="C78" s="31" t="s">
        <v>106</v>
      </c>
      <c r="D78" s="31"/>
      <c r="E78" s="31"/>
      <c r="F78" s="32"/>
    </row>
    <row r="79" spans="2:6" s="26" customFormat="1" ht="18" customHeight="1">
      <c r="B79" s="27" t="s">
        <v>64</v>
      </c>
      <c r="C79" s="31" t="s">
        <v>106</v>
      </c>
      <c r="D79" s="31"/>
      <c r="E79" s="31"/>
      <c r="F79" s="32"/>
    </row>
    <row r="80" spans="2:6" s="26" customFormat="1" ht="18" customHeight="1">
      <c r="B80" s="27" t="s">
        <v>65</v>
      </c>
      <c r="C80" s="31" t="s">
        <v>106</v>
      </c>
      <c r="D80" s="31"/>
      <c r="E80" s="31"/>
      <c r="F80" s="32"/>
    </row>
    <row r="81" spans="2:6" s="26" customFormat="1" ht="18" customHeight="1">
      <c r="B81" s="27" t="s">
        <v>66</v>
      </c>
      <c r="C81" s="31" t="s">
        <v>106</v>
      </c>
      <c r="D81" s="31"/>
      <c r="E81" s="31"/>
      <c r="F81" s="32"/>
    </row>
    <row r="82" spans="2:6" s="26" customFormat="1" ht="18" customHeight="1">
      <c r="B82" s="27" t="s">
        <v>67</v>
      </c>
      <c r="C82" s="31" t="s">
        <v>106</v>
      </c>
      <c r="D82" s="31"/>
      <c r="E82" s="31"/>
      <c r="F82" s="32"/>
    </row>
    <row r="83" spans="2:6" s="26" customFormat="1" ht="18" customHeight="1" thickBot="1">
      <c r="B83" s="23" t="s">
        <v>68</v>
      </c>
      <c r="C83" s="36" t="s">
        <v>106</v>
      </c>
      <c r="D83" s="36"/>
      <c r="E83" s="36"/>
      <c r="F83" s="37"/>
    </row>
    <row r="84" spans="2:6" ht="26" customHeight="1">
      <c r="B84" s="14" t="s">
        <v>100</v>
      </c>
      <c r="C84" s="15" t="s">
        <v>101</v>
      </c>
      <c r="D84" s="15" t="s">
        <v>103</v>
      </c>
      <c r="E84" s="15" t="s">
        <v>104</v>
      </c>
      <c r="F84" s="16" t="s">
        <v>102</v>
      </c>
    </row>
    <row r="85" spans="2:6" ht="22" customHeight="1" thickBot="1">
      <c r="B85" s="18" t="s">
        <v>69</v>
      </c>
      <c r="C85" s="19">
        <f>Eveniment!C5-5</f>
        <v>45116</v>
      </c>
      <c r="D85" s="19">
        <f>Eveniment!C5-2</f>
        <v>45119</v>
      </c>
      <c r="E85" s="20">
        <f ca="1">D85-TODAY()</f>
        <v>166</v>
      </c>
      <c r="F85" s="17" t="s">
        <v>106</v>
      </c>
    </row>
    <row r="86" spans="2:6" s="26" customFormat="1" ht="18" customHeight="1">
      <c r="B86" s="27" t="s">
        <v>70</v>
      </c>
      <c r="C86" s="31" t="s">
        <v>106</v>
      </c>
      <c r="D86" s="31"/>
      <c r="E86" s="31"/>
      <c r="F86" s="32"/>
    </row>
    <row r="87" spans="2:6" s="26" customFormat="1" ht="18" customHeight="1">
      <c r="B87" s="27" t="s">
        <v>71</v>
      </c>
      <c r="C87" s="31" t="s">
        <v>106</v>
      </c>
      <c r="D87" s="31"/>
      <c r="E87" s="31"/>
      <c r="F87" s="32"/>
    </row>
    <row r="88" spans="2:6" s="26" customFormat="1" ht="18" customHeight="1">
      <c r="B88" s="27" t="s">
        <v>72</v>
      </c>
      <c r="C88" s="31" t="s">
        <v>106</v>
      </c>
      <c r="D88" s="31"/>
      <c r="E88" s="31"/>
      <c r="F88" s="32"/>
    </row>
    <row r="89" spans="2:6" s="26" customFormat="1" ht="18" customHeight="1" thickBot="1">
      <c r="B89" s="23" t="s">
        <v>73</v>
      </c>
      <c r="C89" s="36" t="s">
        <v>106</v>
      </c>
      <c r="D89" s="36"/>
      <c r="E89" s="36"/>
      <c r="F89" s="37"/>
    </row>
    <row r="90" spans="2:6" ht="26" customHeight="1">
      <c r="B90" s="14" t="s">
        <v>100</v>
      </c>
      <c r="C90" s="15" t="s">
        <v>101</v>
      </c>
      <c r="D90" s="15" t="s">
        <v>103</v>
      </c>
      <c r="E90" s="15" t="s">
        <v>104</v>
      </c>
      <c r="F90" s="16" t="s">
        <v>102</v>
      </c>
    </row>
    <row r="91" spans="2:6" ht="22" customHeight="1" thickBot="1">
      <c r="B91" s="18" t="s">
        <v>74</v>
      </c>
      <c r="C91" s="19">
        <f>Eveniment!C5-2</f>
        <v>45119</v>
      </c>
      <c r="D91" s="19">
        <f>Eveniment!C5</f>
        <v>45121</v>
      </c>
      <c r="E91" s="20">
        <f ca="1">D91-TODAY()</f>
        <v>168</v>
      </c>
      <c r="F91" s="17" t="s">
        <v>106</v>
      </c>
    </row>
    <row r="92" spans="2:6" s="26" customFormat="1" ht="18" customHeight="1">
      <c r="B92" s="27" t="s">
        <v>75</v>
      </c>
      <c r="C92" s="31" t="s">
        <v>106</v>
      </c>
      <c r="D92" s="31"/>
      <c r="E92" s="31"/>
      <c r="F92" s="32"/>
    </row>
    <row r="93" spans="2:6" s="26" customFormat="1" ht="18" customHeight="1">
      <c r="B93" s="27" t="s">
        <v>76</v>
      </c>
      <c r="C93" s="31" t="s">
        <v>106</v>
      </c>
      <c r="D93" s="31"/>
      <c r="E93" s="31"/>
      <c r="F93" s="32"/>
    </row>
    <row r="94" spans="2:6" s="26" customFormat="1" ht="18" customHeight="1">
      <c r="B94" s="27" t="s">
        <v>77</v>
      </c>
      <c r="C94" s="31" t="s">
        <v>106</v>
      </c>
      <c r="D94" s="31"/>
      <c r="E94" s="31"/>
      <c r="F94" s="32"/>
    </row>
    <row r="95" spans="2:6" s="26" customFormat="1" ht="18" customHeight="1">
      <c r="B95" s="27" t="s">
        <v>78</v>
      </c>
      <c r="C95" s="31" t="s">
        <v>106</v>
      </c>
      <c r="D95" s="31"/>
      <c r="E95" s="31"/>
      <c r="F95" s="32"/>
    </row>
    <row r="96" spans="2:6" s="26" customFormat="1" ht="18" customHeight="1">
      <c r="B96" s="27" t="s">
        <v>79</v>
      </c>
      <c r="C96" s="31" t="s">
        <v>106</v>
      </c>
      <c r="D96" s="31"/>
      <c r="E96" s="31"/>
      <c r="F96" s="32"/>
    </row>
    <row r="97" spans="2:6" s="26" customFormat="1" ht="18" customHeight="1">
      <c r="B97" s="27" t="s">
        <v>80</v>
      </c>
      <c r="C97" s="31" t="s">
        <v>106</v>
      </c>
      <c r="D97" s="31"/>
      <c r="E97" s="31"/>
      <c r="F97" s="32"/>
    </row>
    <row r="98" spans="2:6" s="26" customFormat="1" ht="18" customHeight="1">
      <c r="B98" s="27" t="s">
        <v>81</v>
      </c>
      <c r="C98" s="31" t="s">
        <v>106</v>
      </c>
      <c r="D98" s="31"/>
      <c r="E98" s="31"/>
      <c r="F98" s="32"/>
    </row>
    <row r="99" spans="2:6" s="26" customFormat="1" ht="18" customHeight="1">
      <c r="B99" s="27" t="s">
        <v>82</v>
      </c>
      <c r="C99" s="31" t="s">
        <v>106</v>
      </c>
      <c r="D99" s="31"/>
      <c r="E99" s="31"/>
      <c r="F99" s="32"/>
    </row>
    <row r="100" spans="2:6" s="26" customFormat="1" ht="18" customHeight="1">
      <c r="B100" s="27" t="s">
        <v>83</v>
      </c>
      <c r="C100" s="31" t="s">
        <v>106</v>
      </c>
      <c r="D100" s="31"/>
      <c r="E100" s="31"/>
      <c r="F100" s="32"/>
    </row>
    <row r="101" spans="2:6" s="26" customFormat="1" ht="18" customHeight="1">
      <c r="B101" s="27" t="s">
        <v>84</v>
      </c>
      <c r="C101" s="31" t="s">
        <v>106</v>
      </c>
      <c r="D101" s="31"/>
      <c r="E101" s="31"/>
      <c r="F101" s="32"/>
    </row>
    <row r="102" spans="2:6" s="26" customFormat="1" ht="18" customHeight="1" thickBot="1">
      <c r="B102" s="23" t="s">
        <v>85</v>
      </c>
      <c r="C102" s="36" t="s">
        <v>106</v>
      </c>
      <c r="D102" s="36"/>
      <c r="E102" s="36"/>
      <c r="F102" s="37"/>
    </row>
    <row r="103" spans="2:6" ht="26" customHeight="1">
      <c r="B103" s="14" t="s">
        <v>100</v>
      </c>
      <c r="C103" s="15" t="s">
        <v>101</v>
      </c>
      <c r="D103" s="15" t="s">
        <v>103</v>
      </c>
      <c r="E103" s="15" t="s">
        <v>104</v>
      </c>
      <c r="F103" s="16" t="s">
        <v>102</v>
      </c>
    </row>
    <row r="104" spans="2:6" ht="22" customHeight="1" thickBot="1">
      <c r="B104" s="18" t="s">
        <v>86</v>
      </c>
      <c r="C104" s="19">
        <f>Eveniment!C5</f>
        <v>45121</v>
      </c>
      <c r="D104" s="19">
        <f>Eveniment!D5</f>
        <v>45122</v>
      </c>
      <c r="E104" s="20">
        <f ca="1">D104-TODAY()</f>
        <v>169</v>
      </c>
      <c r="F104" s="17" t="s">
        <v>106</v>
      </c>
    </row>
    <row r="105" spans="2:6" s="26" customFormat="1" ht="18" customHeight="1">
      <c r="B105" s="21" t="s">
        <v>87</v>
      </c>
      <c r="C105" s="38" t="s">
        <v>106</v>
      </c>
      <c r="D105" s="38"/>
      <c r="E105" s="38"/>
      <c r="F105" s="39"/>
    </row>
    <row r="106" spans="2:6" s="26" customFormat="1" ht="18" customHeight="1" thickBot="1">
      <c r="B106" s="23" t="s">
        <v>88</v>
      </c>
      <c r="C106" s="36" t="s">
        <v>106</v>
      </c>
      <c r="D106" s="36"/>
      <c r="E106" s="36"/>
      <c r="F106" s="37"/>
    </row>
    <row r="107" spans="2:6" ht="26" customHeight="1">
      <c r="B107" s="14" t="s">
        <v>100</v>
      </c>
      <c r="C107" s="15" t="s">
        <v>101</v>
      </c>
      <c r="D107" s="15" t="s">
        <v>103</v>
      </c>
      <c r="E107" s="15" t="s">
        <v>104</v>
      </c>
      <c r="F107" s="16" t="s">
        <v>102</v>
      </c>
    </row>
    <row r="108" spans="2:6" ht="22" customHeight="1" thickBot="1">
      <c r="B108" s="18" t="s">
        <v>89</v>
      </c>
      <c r="C108" s="19">
        <f>Eveniment!D5</f>
        <v>45122</v>
      </c>
      <c r="D108" s="19">
        <f>Eveniment!D5+1</f>
        <v>45123</v>
      </c>
      <c r="E108" s="20">
        <f ca="1">D108-TODAY()</f>
        <v>170</v>
      </c>
      <c r="F108" s="17" t="s">
        <v>106</v>
      </c>
    </row>
    <row r="109" spans="2:6" s="26" customFormat="1" ht="18" customHeight="1">
      <c r="B109" s="27" t="s">
        <v>90</v>
      </c>
      <c r="C109" s="31" t="s">
        <v>106</v>
      </c>
      <c r="D109" s="31"/>
      <c r="E109" s="31"/>
      <c r="F109" s="32"/>
    </row>
    <row r="110" spans="2:6" s="26" customFormat="1" ht="18" customHeight="1">
      <c r="B110" s="27" t="s">
        <v>91</v>
      </c>
      <c r="C110" s="31" t="s">
        <v>106</v>
      </c>
      <c r="D110" s="31"/>
      <c r="E110" s="31"/>
      <c r="F110" s="32"/>
    </row>
    <row r="111" spans="2:6" s="26" customFormat="1" ht="18" customHeight="1">
      <c r="B111" s="27" t="s">
        <v>92</v>
      </c>
      <c r="C111" s="31" t="s">
        <v>106</v>
      </c>
      <c r="D111" s="31"/>
      <c r="E111" s="31"/>
      <c r="F111" s="32"/>
    </row>
    <row r="112" spans="2:6" s="26" customFormat="1" ht="18" customHeight="1">
      <c r="B112" s="27" t="s">
        <v>93</v>
      </c>
      <c r="C112" s="31" t="s">
        <v>106</v>
      </c>
      <c r="D112" s="31"/>
      <c r="E112" s="31"/>
      <c r="F112" s="32"/>
    </row>
    <row r="113" spans="2:6" s="26" customFormat="1" ht="18" customHeight="1" thickBot="1">
      <c r="B113" s="28" t="s">
        <v>94</v>
      </c>
      <c r="C113" s="33" t="s">
        <v>106</v>
      </c>
      <c r="D113" s="33"/>
      <c r="E113" s="33"/>
      <c r="F113" s="34"/>
    </row>
  </sheetData>
  <sheetProtection sheet="1" objects="1" scenarios="1"/>
  <dataConsolidate/>
  <mergeCells count="89">
    <mergeCell ref="C11:F11"/>
    <mergeCell ref="C9:D9"/>
    <mergeCell ref="C10:D10"/>
    <mergeCell ref="C34:D34"/>
    <mergeCell ref="C35:D35"/>
    <mergeCell ref="C12:F12"/>
    <mergeCell ref="C15:F15"/>
    <mergeCell ref="C16:F16"/>
    <mergeCell ref="C17:F17"/>
    <mergeCell ref="C4:F4"/>
    <mergeCell ref="C5:F5"/>
    <mergeCell ref="C6:F6"/>
    <mergeCell ref="C7:F7"/>
    <mergeCell ref="C8:F8"/>
    <mergeCell ref="C20:F20"/>
    <mergeCell ref="C21:F21"/>
    <mergeCell ref="C22:F22"/>
    <mergeCell ref="C23:F23"/>
    <mergeCell ref="C24:F24"/>
    <mergeCell ref="C38:F3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6:F36"/>
    <mergeCell ref="C37:F37"/>
    <mergeCell ref="C58:F58"/>
    <mergeCell ref="C41:F41"/>
    <mergeCell ref="C42:F42"/>
    <mergeCell ref="C43:F43"/>
    <mergeCell ref="C44:F44"/>
    <mergeCell ref="C45:F45"/>
    <mergeCell ref="C46:F46"/>
    <mergeCell ref="C49:D49"/>
    <mergeCell ref="C50:D50"/>
    <mergeCell ref="C47:F47"/>
    <mergeCell ref="C48:F48"/>
    <mergeCell ref="C51:F51"/>
    <mergeCell ref="C54:F54"/>
    <mergeCell ref="C55:F55"/>
    <mergeCell ref="C78:F78"/>
    <mergeCell ref="C59:F59"/>
    <mergeCell ref="C62:F62"/>
    <mergeCell ref="C63:F63"/>
    <mergeCell ref="C66:F66"/>
    <mergeCell ref="C67:F67"/>
    <mergeCell ref="C68:F68"/>
    <mergeCell ref="C61:D61"/>
    <mergeCell ref="C60:D60"/>
    <mergeCell ref="C73:D73"/>
    <mergeCell ref="C74:D74"/>
    <mergeCell ref="C69:F69"/>
    <mergeCell ref="C70:F70"/>
    <mergeCell ref="C71:F71"/>
    <mergeCell ref="C72:F72"/>
    <mergeCell ref="C75:F75"/>
    <mergeCell ref="C94:F94"/>
    <mergeCell ref="C79:F79"/>
    <mergeCell ref="C80:F80"/>
    <mergeCell ref="C81:F81"/>
    <mergeCell ref="C82:F82"/>
    <mergeCell ref="C83:F83"/>
    <mergeCell ref="C86:F86"/>
    <mergeCell ref="C87:F87"/>
    <mergeCell ref="C88:F88"/>
    <mergeCell ref="C89:F89"/>
    <mergeCell ref="C92:F92"/>
    <mergeCell ref="C93:F93"/>
    <mergeCell ref="C111:F111"/>
    <mergeCell ref="C112:F112"/>
    <mergeCell ref="C113:F113"/>
    <mergeCell ref="B1:F1"/>
    <mergeCell ref="C101:F101"/>
    <mergeCell ref="C102:F102"/>
    <mergeCell ref="C105:F105"/>
    <mergeCell ref="C106:F106"/>
    <mergeCell ref="C109:F109"/>
    <mergeCell ref="C110:F110"/>
    <mergeCell ref="C95:F95"/>
    <mergeCell ref="C96:F96"/>
    <mergeCell ref="C97:F97"/>
    <mergeCell ref="C98:F98"/>
    <mergeCell ref="C99:F99"/>
    <mergeCell ref="C100:F100"/>
  </mergeCells>
  <conditionalFormatting sqref="E3">
    <cfRule type="expression" dxfId="432" priority="447">
      <formula>$E$3&lt;0</formula>
    </cfRule>
    <cfRule type="expression" dxfId="431" priority="448">
      <formula>$E$3&lt;=5</formula>
    </cfRule>
    <cfRule type="expression" dxfId="430" priority="449">
      <formula>$E$3&gt;5</formula>
    </cfRule>
  </conditionalFormatting>
  <conditionalFormatting sqref="E10">
    <cfRule type="expression" dxfId="429" priority="441">
      <formula>$E$10&lt;0</formula>
    </cfRule>
    <cfRule type="expression" dxfId="428" priority="442">
      <formula>$E$10&lt;=5</formula>
    </cfRule>
    <cfRule type="expression" dxfId="427" priority="443">
      <formula>$E$10&gt;5</formula>
    </cfRule>
  </conditionalFormatting>
  <conditionalFormatting sqref="E14">
    <cfRule type="expression" dxfId="426" priority="438">
      <formula>$E$10&lt;0</formula>
    </cfRule>
    <cfRule type="expression" dxfId="425" priority="439">
      <formula>$E$10&lt;=5</formula>
    </cfRule>
    <cfRule type="expression" dxfId="424" priority="440">
      <formula>$E$10&gt;5</formula>
    </cfRule>
  </conditionalFormatting>
  <conditionalFormatting sqref="E19">
    <cfRule type="expression" dxfId="423" priority="435">
      <formula>$E$19&lt;0</formula>
    </cfRule>
    <cfRule type="expression" dxfId="422" priority="436">
      <formula>$E$19&lt;=5</formula>
    </cfRule>
    <cfRule type="expression" dxfId="421" priority="437">
      <formula>$E$19&gt;5</formula>
    </cfRule>
  </conditionalFormatting>
  <conditionalFormatting sqref="E35">
    <cfRule type="expression" dxfId="420" priority="432">
      <formula>$E$35&lt;0</formula>
    </cfRule>
    <cfRule type="expression" dxfId="419" priority="433">
      <formula>$E$35&lt;=5</formula>
    </cfRule>
    <cfRule type="expression" dxfId="418" priority="434">
      <formula>$E$35&gt;5</formula>
    </cfRule>
  </conditionalFormatting>
  <conditionalFormatting sqref="E40">
    <cfRule type="expression" dxfId="417" priority="429">
      <formula>$E$40&lt;0</formula>
    </cfRule>
    <cfRule type="expression" dxfId="416" priority="430">
      <formula>$E$40&lt;=5</formula>
    </cfRule>
    <cfRule type="expression" dxfId="415" priority="431">
      <formula>$E$40&gt;5</formula>
    </cfRule>
  </conditionalFormatting>
  <conditionalFormatting sqref="E50">
    <cfRule type="expression" dxfId="414" priority="426">
      <formula>$E$50&lt;0</formula>
    </cfRule>
    <cfRule type="expression" dxfId="413" priority="427">
      <formula>$E$50&lt;=5</formula>
    </cfRule>
    <cfRule type="expression" dxfId="412" priority="428">
      <formula>$E$50&gt;5</formula>
    </cfRule>
  </conditionalFormatting>
  <conditionalFormatting sqref="E53">
    <cfRule type="expression" dxfId="411" priority="423">
      <formula>$E$53&lt;0</formula>
    </cfRule>
    <cfRule type="expression" dxfId="410" priority="424">
      <formula>$E$53&lt;=5</formula>
    </cfRule>
    <cfRule type="expression" dxfId="409" priority="425">
      <formula>$E$53&gt;5</formula>
    </cfRule>
  </conditionalFormatting>
  <conditionalFormatting sqref="E57">
    <cfRule type="expression" dxfId="408" priority="420">
      <formula>$E$57&lt;0</formula>
    </cfRule>
    <cfRule type="expression" dxfId="407" priority="421">
      <formula>$E$57&lt;=5</formula>
    </cfRule>
    <cfRule type="expression" dxfId="406" priority="422">
      <formula>$E$57&gt;5</formula>
    </cfRule>
  </conditionalFormatting>
  <conditionalFormatting sqref="E61">
    <cfRule type="expression" dxfId="405" priority="417">
      <formula>$E$61&lt;0</formula>
    </cfRule>
    <cfRule type="expression" dxfId="404" priority="418">
      <formula>$E$61&lt;=5</formula>
    </cfRule>
    <cfRule type="expression" dxfId="403" priority="419">
      <formula>$E$61&gt;5</formula>
    </cfRule>
  </conditionalFormatting>
  <conditionalFormatting sqref="E65">
    <cfRule type="expression" dxfId="402" priority="414">
      <formula>$E$65&lt;0</formula>
    </cfRule>
    <cfRule type="expression" dxfId="401" priority="415">
      <formula>$E$65&lt;=5</formula>
    </cfRule>
    <cfRule type="expression" dxfId="400" priority="416">
      <formula>$E$65&gt;5</formula>
    </cfRule>
  </conditionalFormatting>
  <conditionalFormatting sqref="E74">
    <cfRule type="expression" dxfId="399" priority="411">
      <formula>$E$74&lt;0</formula>
    </cfRule>
    <cfRule type="expression" dxfId="398" priority="412">
      <formula>$E$74&lt;=5</formula>
    </cfRule>
    <cfRule type="expression" dxfId="397" priority="413">
      <formula>$E$74&gt;5</formula>
    </cfRule>
  </conditionalFormatting>
  <conditionalFormatting sqref="E77">
    <cfRule type="expression" dxfId="396" priority="408">
      <formula>$E$77&lt;0</formula>
    </cfRule>
    <cfRule type="expression" dxfId="395" priority="409">
      <formula>$E$77&lt;=5</formula>
    </cfRule>
    <cfRule type="expression" dxfId="394" priority="410">
      <formula>$E$77&gt;5</formula>
    </cfRule>
  </conditionalFormatting>
  <conditionalFormatting sqref="E85">
    <cfRule type="expression" dxfId="393" priority="405">
      <formula>$E$85&lt;0</formula>
    </cfRule>
    <cfRule type="expression" dxfId="392" priority="406">
      <formula>$E$85&lt;=5</formula>
    </cfRule>
    <cfRule type="expression" dxfId="391" priority="407">
      <formula>$E$85&gt;5</formula>
    </cfRule>
  </conditionalFormatting>
  <conditionalFormatting sqref="E91">
    <cfRule type="expression" dxfId="390" priority="402">
      <formula>$E$91&lt;0</formula>
    </cfRule>
    <cfRule type="expression" dxfId="389" priority="403">
      <formula>$E$91&lt;=5</formula>
    </cfRule>
    <cfRule type="expression" dxfId="388" priority="404">
      <formula>$E$91&gt;5</formula>
    </cfRule>
  </conditionalFormatting>
  <conditionalFormatting sqref="E104">
    <cfRule type="expression" dxfId="387" priority="399">
      <formula>$E$104&lt;0</formula>
    </cfRule>
    <cfRule type="expression" dxfId="386" priority="400">
      <formula>$E$104&lt;=5</formula>
    </cfRule>
    <cfRule type="expression" dxfId="385" priority="401">
      <formula>$E$104&gt;5</formula>
    </cfRule>
  </conditionalFormatting>
  <conditionalFormatting sqref="E108">
    <cfRule type="expression" dxfId="384" priority="396">
      <formula>$E$108&lt;0</formula>
    </cfRule>
    <cfRule type="expression" dxfId="383" priority="397">
      <formula>$E$108&lt;=5</formula>
    </cfRule>
    <cfRule type="expression" dxfId="382" priority="398">
      <formula>$E$108&gt;5</formula>
    </cfRule>
  </conditionalFormatting>
  <pageMargins left="0.25" right="0.25" top="0.75" bottom="0.75" header="0.3" footer="0.3"/>
  <pageSetup paperSize="9" orientation="landscape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5" id="{2686464D-D1FA-8F4A-B02D-1653C5654B78}">
            <xm:f>$F$3=Status!$A$5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6" id="{D5891CEF-504C-C94D-BCAB-79CE6710865E}">
            <xm:f>$F$3=Status!$A$4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87" id="{D9C26842-258F-4344-8862-C64C6E97CE42}">
            <xm:f>$F$3=Status!$A$3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8" id="{8245BDAC-927C-0B48-A98F-2727B0F72911}">
            <xm:f>$F$3=Status!$A$2</xm:f>
            <x14:dxf>
              <fill>
                <patternFill>
                  <bgColor rgb="FFFFFF00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381" id="{59C4E8EF-F329-4C4B-A730-5AB15D21FAFB}">
            <xm:f>$F$10=Status!$A$5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2" id="{459B28FB-9075-8F40-8ABF-C4E46663A79A}">
            <xm:f>$F$10=Status!$A$4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83" id="{33327B68-1CDE-AC45-AA94-0A1EEC166B16}">
            <xm:f>$F$10=Status!$A$3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4" id="{5D207580-C400-AC4B-976A-95B15A294CA8}">
            <xm:f>$F$10=Status!$A$2</xm:f>
            <x14:dxf>
              <fill>
                <patternFill>
                  <bgColor rgb="FFFFFF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377" id="{717C3E1E-13AD-2247-B393-95C69856C94B}">
            <xm:f>$F$14=Status!$A$5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8" id="{2E8F9EB2-9AA3-BD4B-9584-37631DE0D0C2}">
            <xm:f>$F$14=Status!$A$4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9" id="{D20E9859-CC66-A344-ADDF-7BC4F0C0042F}">
            <xm:f>$F$14=Status!$A$3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0" id="{B3C051F7-A6F2-6140-9106-DE0E2D4DD27F}">
            <xm:f>$F$14=Status!$A$2</xm:f>
            <x14:dxf>
              <fill>
                <patternFill>
                  <bgColor rgb="FFFFFF0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373" id="{C4711A06-0C64-8440-8DBF-8FF012435D19}">
            <xm:f>$F$19=Status!$A$5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4" id="{24CCF753-8360-584A-99AF-3BADB8DAC251}">
            <xm:f>$F$19=Status!$A$4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5" id="{6FD3DEE7-7687-134E-A501-8EBA9DA482AE}">
            <xm:f>$F$19=Status!$A$3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76" id="{EC213FA2-739C-9D4C-B62A-B7D86DE62953}">
            <xm:f>$F$19=Status!$A$2</xm:f>
            <x14:dxf>
              <fill>
                <patternFill>
                  <bgColor rgb="FFFFFF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69" id="{D9575BB6-8857-DF4D-9982-BD5180E68DB2}">
            <xm:f>$F$35=Status!$A$5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0" id="{AC62228A-28BC-8749-9762-C24C6F223680}">
            <xm:f>$F$35=Status!$A$4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1" id="{698EC37E-D7B6-164F-8B5E-CEA401E75251}">
            <xm:f>$F$35=Status!$A$3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72" id="{A6FD0E20-5466-AC4B-AA0E-036142B8EE8C}">
            <xm:f>$F$35=Status!$A$2</xm:f>
            <x14:dxf>
              <fill>
                <patternFill>
                  <bgColor rgb="FFFFFF00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365" id="{228B3864-2A48-0E4A-A28E-1960F1BC4889}">
            <xm:f>$F$40=Status!$A$5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66" id="{04E0DC23-BBF4-384F-A26A-F7012ED3815D}">
            <xm:f>$F$40=Status!$A$4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67" id="{384AEE14-022B-EC4A-AFC9-736BCF9F06BB}">
            <xm:f>$F$40=Status!$A$3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8" id="{45091E9E-24CD-3546-9A80-532FCDFC54F9}">
            <xm:f>$F$40=Status!$A$2</xm:f>
            <x14:dxf>
              <fill>
                <patternFill>
                  <bgColor rgb="FFFFFF00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expression" priority="361" id="{1C39E0D9-04A2-5740-99A9-EF951AB370ED}">
            <xm:f>$F$50=Status!$A$5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62" id="{015FBA7B-0604-F548-BD34-6E4503CFBD79}">
            <xm:f>$F$50=Status!$A$4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63" id="{69CD79C4-27E8-9C4F-AEFB-B4C267657ACA}">
            <xm:f>$F$50=Status!$A$3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4" id="{947E3B6A-A06C-6C4B-9B2E-A3896562BB66}">
            <xm:f>$F$50=Status!$A$2</xm:f>
            <x14:dxf>
              <fill>
                <patternFill>
                  <bgColor rgb="FFFFFF00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expression" priority="357" id="{9CBDB947-C45A-874F-802A-354C32CD8176}">
            <xm:f>$F$53=Status!$A$5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8" id="{610CEE4A-1F99-F44B-9A9E-0B4F5CD559C0}">
            <xm:f>$F$53=Status!$A$4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9" id="{4C49C8FD-A8F5-8548-BCD2-80DC5F4A7E67}">
            <xm:f>$F$53=Status!$A$3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0" id="{88E1E6DB-CC8B-1644-B46D-769AA101790E}">
            <xm:f>$F$53=Status!$A$2</xm:f>
            <x14:dxf>
              <fill>
                <patternFill>
                  <bgColor rgb="FFFFFF00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353" id="{7167FF8B-21D8-E84E-909B-6FA93D872913}">
            <xm:f>$F$57=Status!$A$5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4" id="{5C3C4239-2DB5-1F4D-85BD-A1E1F351DC08}">
            <xm:f>$F$57=Status!$A$4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5" id="{8F7FC896-D143-C04D-B750-DDB872F1C86C}">
            <xm:f>$F$57=Status!$A$3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56" id="{D7A15301-99A1-D74D-BE2C-07F7FCAA395E}">
            <xm:f>$F$57=Status!$A$2</xm:f>
            <x14:dxf>
              <fill>
                <patternFill>
                  <bgColor rgb="FFFFFF00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349" id="{4995B590-8C8C-C341-B2BC-5B392B36E7E6}">
            <xm:f>$F$61=Status!$A$5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0" id="{9180F999-388D-F441-8CE1-1FD69638A6EC}">
            <xm:f>$F$61=Status!$A$4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1" id="{22850B44-0ECB-6743-BB07-49338E61F4CD}">
            <xm:f>$F$61=Status!$A$3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52" id="{95CC6738-8259-5447-BC6F-130A7FB6EEDF}">
            <xm:f>$F$61=Status!$A$2</xm:f>
            <x14:dxf>
              <fill>
                <patternFill>
                  <bgColor rgb="FFFFFF00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expression" priority="345" id="{70163C48-D833-C14A-95A4-DEE555CC1440}">
            <xm:f>$F$65=Status!$A$5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6" id="{84BD9363-C4BE-BF4A-B174-7FAA619ECE76}">
            <xm:f>$F$65=Status!$A$4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47" id="{014348E0-7828-BE49-89F4-0E839EEDAC6C}">
            <xm:f>$F$65=Status!$A$3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8" id="{F040D4BD-1C4B-A549-92DB-BAD0EBE31A91}">
            <xm:f>$F$65=Status!$A$2</xm:f>
            <x14:dxf>
              <fill>
                <patternFill>
                  <bgColor rgb="FFFFFF00"/>
                </patternFill>
              </fill>
            </x14:dxf>
          </x14:cfRule>
          <xm:sqref>F65</xm:sqref>
        </x14:conditionalFormatting>
        <x14:conditionalFormatting xmlns:xm="http://schemas.microsoft.com/office/excel/2006/main">
          <x14:cfRule type="expression" priority="341" id="{08D8F223-5EA8-B646-AC8E-7FA16B6A04E6}">
            <xm:f>$F$74=Status!$A$5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2" id="{DCB15A3F-A7EB-E944-99E9-04821A9E724B}">
            <xm:f>$F$74=Status!$A$4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43" id="{36868491-253E-D14E-9CD4-09EFCC7F029B}">
            <xm:f>$F$74=Status!$A$3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4" id="{02117C2C-C32D-8D4D-814D-8F093DF4184F}">
            <xm:f>$F$74=Status!$A$2</xm:f>
            <x14:dxf>
              <fill>
                <patternFill>
                  <bgColor rgb="FFFFFF00"/>
                </patternFill>
              </fill>
            </x14:dxf>
          </x14:cfRule>
          <xm:sqref>F74</xm:sqref>
        </x14:conditionalFormatting>
        <x14:conditionalFormatting xmlns:xm="http://schemas.microsoft.com/office/excel/2006/main">
          <x14:cfRule type="expression" priority="337" id="{9CBE21B4-FF26-E24E-A874-82E2B1E107C3}">
            <xm:f>$F$77=Status!$A$5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8" id="{4571863C-22A2-BB43-9C2D-103B5839F113}">
            <xm:f>$F$77=Status!$A$4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9" id="{E290F212-D406-F04C-9EAC-3248E7E5664E}">
            <xm:f>$F$77=Status!$A$3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0" id="{89054509-BC78-6B43-BB12-945274ABFAD2}">
            <xm:f>$F$77=Status!$A$2</xm:f>
            <x14:dxf>
              <fill>
                <patternFill>
                  <bgColor rgb="FFFFFF00"/>
                </patternFill>
              </fill>
            </x14:dxf>
          </x14:cfRule>
          <xm:sqref>F77</xm:sqref>
        </x14:conditionalFormatting>
        <x14:conditionalFormatting xmlns:xm="http://schemas.microsoft.com/office/excel/2006/main">
          <x14:cfRule type="expression" priority="333" id="{BF0808B9-9900-2E4B-BADC-B5E8C4D4E7C1}">
            <xm:f>$F$85=Status!$A$5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4" id="{5F4C9658-1196-B843-A976-74719A8481CB}">
            <xm:f>$F$85=Status!$A$4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5" id="{59662EAB-94C4-7243-8706-FCF124D3089E}">
            <xm:f>$F$85=Status!$A$3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36" id="{ECC0B202-5750-2A49-A7C3-1D3FD6D4FAF3}">
            <xm:f>$F$85=Status!$A$2</xm:f>
            <x14:dxf>
              <fill>
                <patternFill>
                  <bgColor rgb="FFFFFF00"/>
                </patternFill>
              </fill>
            </x14:dxf>
          </x14:cfRule>
          <xm:sqref>F85</xm:sqref>
        </x14:conditionalFormatting>
        <x14:conditionalFormatting xmlns:xm="http://schemas.microsoft.com/office/excel/2006/main">
          <x14:cfRule type="expression" priority="329" id="{E0645F9D-EF0D-7249-91EA-7EF30A3D243C}">
            <xm:f>$F$91=Status!$A$5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0" id="{84284073-1DA8-B84D-B2F4-2454B89C6758}">
            <xm:f>$F$91=Status!$A$4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1" id="{6C42F98D-74BE-3F4C-BDA5-AA7A7DEF07AB}">
            <xm:f>$F$91=Status!$A$3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32" id="{1F4548C1-4049-004C-B9D9-B90BF8AF6558}">
            <xm:f>$F$91=Status!$A$2</xm:f>
            <x14:dxf>
              <fill>
                <patternFill>
                  <bgColor rgb="FFFFFF00"/>
                </patternFill>
              </fill>
            </x14:dxf>
          </x14:cfRule>
          <xm:sqref>F91</xm:sqref>
        </x14:conditionalFormatting>
        <x14:conditionalFormatting xmlns:xm="http://schemas.microsoft.com/office/excel/2006/main">
          <x14:cfRule type="expression" priority="325" id="{2E9F3FCA-C6F1-3841-8F45-D8FA57DD10BC}">
            <xm:f>$F$104=Status!$A$5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26" id="{12E11895-2686-C649-8EF7-7F620C4C0016}">
            <xm:f>$F$104=Status!$A$4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27" id="{B6D99D8F-748A-974F-AB26-14134F7B4213}">
            <xm:f>$F$104=Status!$A$3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8" id="{783D8915-2DE1-9D4B-B12A-5F0D8874507B}">
            <xm:f>$F$104=Status!$A$2</xm:f>
            <x14:dxf>
              <fill>
                <patternFill>
                  <bgColor rgb="FFFFFF00"/>
                </patternFill>
              </fill>
            </x14:dxf>
          </x14:cfRule>
          <xm:sqref>F104</xm:sqref>
        </x14:conditionalFormatting>
        <x14:conditionalFormatting xmlns:xm="http://schemas.microsoft.com/office/excel/2006/main">
          <x14:cfRule type="expression" priority="321" id="{51F34DA6-2423-FB41-A4C3-18D459AE47BF}">
            <xm:f>$F$108=Status!$A$5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22" id="{85B13C29-9C27-9B49-9CB4-D9579CE08641}">
            <xm:f>$F$108=Status!$A$4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23" id="{795ABC3A-67C7-144C-A664-960532BB2CEE}">
            <xm:f>$F$108=Status!$A$3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4" id="{7A3D8DEA-CDE8-5B45-B2A2-288B677120E0}">
            <xm:f>$F$108=Status!$A$2</xm:f>
            <x14:dxf>
              <fill>
                <patternFill>
                  <bgColor rgb="FFFFFF00"/>
                </patternFill>
              </fill>
            </x14:dxf>
          </x14:cfRule>
          <xm:sqref>F108</xm:sqref>
        </x14:conditionalFormatting>
        <x14:conditionalFormatting xmlns:xm="http://schemas.microsoft.com/office/excel/2006/main">
          <x14:cfRule type="expression" priority="317" id="{3D56D7A2-7F6D-F842-A1C2-1964F2317495}">
            <xm:f>$C$4=Status!$A$5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18" id="{D5648243-E9EE-A740-93C1-9CD803E17899}">
            <xm:f>$C$4=Status!$A$4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9" id="{07721695-57F2-614B-A6C9-B6872D7177FE}">
            <xm:f>$C$4=Status!$A$3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0" id="{BE532313-54FB-DD47-B5F0-81B4BFA42F80}">
            <xm:f>$C$4=Status!$A$2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B4:F4</xm:sqref>
        </x14:conditionalFormatting>
        <x14:conditionalFormatting xmlns:xm="http://schemas.microsoft.com/office/excel/2006/main">
          <x14:cfRule type="expression" priority="309" id="{1AD9809A-4E1F-4D40-8427-B68F94D3D018}">
            <xm:f>$C$5=Status!$A$5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10" id="{859BD9D6-A4FF-3947-8222-AD5C7C3D3991}">
            <xm:f>$C$5=Status!$A$4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1" id="{8FC10B08-BC32-8E42-A8E9-913BE4FB9470}">
            <xm:f>$C$5=Status!$A$3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12" id="{7F69906A-EDED-BB41-B61A-6DD4D8BE8E59}">
            <xm:f>$C$5=Status!$A$2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B5:F5</xm:sqref>
        </x14:conditionalFormatting>
        <x14:conditionalFormatting xmlns:xm="http://schemas.microsoft.com/office/excel/2006/main">
          <x14:cfRule type="expression" priority="305" id="{2ADECC8B-E996-7D40-B35F-36E420033FC1}">
            <xm:f>$C$6=Status!$A$5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6" id="{D9EF4446-99DF-EA45-9569-F9C50097C054}">
            <xm:f>$C$6=Status!$A$4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07" id="{945A5753-7965-7340-B524-6B12C70A8FD0}">
            <xm:f>$C$6=Status!$A$3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8" id="{5E8E25D1-8A7A-8641-8A30-81A957C97772}">
            <xm:f>$C$6=Status!$A$2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B6:F6</xm:sqref>
        </x14:conditionalFormatting>
        <x14:conditionalFormatting xmlns:xm="http://schemas.microsoft.com/office/excel/2006/main">
          <x14:cfRule type="expression" priority="301" id="{1B19EA5C-682B-A34F-B51E-2C7418829FD0}">
            <xm:f>$C$7=Status!$A$5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2" id="{C45BB747-21B8-B64B-97CB-C3F5B3EB199E}">
            <xm:f>$C$7=Status!$A$4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03" id="{1B0D3E45-18D7-F548-BBED-212696977E70}">
            <xm:f>$C$7=Status!$A$3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4" id="{E6C6A0F3-83DC-5E47-85D3-E1353F9B4837}">
            <xm:f>$C$7=Status!$A$2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B7:F7</xm:sqref>
        </x14:conditionalFormatting>
        <x14:conditionalFormatting xmlns:xm="http://schemas.microsoft.com/office/excel/2006/main">
          <x14:cfRule type="expression" priority="297" id="{4D5A9A16-3AC0-624C-8367-42F43D45E303}">
            <xm:f>$C$8=Status!$A$5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8" id="{B6058B73-8A11-AF4D-9FF9-59F0492FA844}">
            <xm:f>$C$8=Status!$A$4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9" id="{E902D042-7824-7B41-914E-64C729C16931}">
            <xm:f>$C$8=Status!$A$3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0" id="{7F70610A-7A87-724E-B8ED-93657439E103}">
            <xm:f>$C$8=Status!$A$2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B8:F8</xm:sqref>
        </x14:conditionalFormatting>
        <x14:conditionalFormatting xmlns:xm="http://schemas.microsoft.com/office/excel/2006/main">
          <x14:cfRule type="expression" priority="293" id="{E77A9556-D4D4-FB42-81E4-7AE205DF30B6}">
            <xm:f>$C$11=Status!$A$5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4" id="{32DD9BFD-6E1D-CC42-B70A-49C88FF8C0B8}">
            <xm:f>$C$11=Status!$A$4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5" id="{2296CD3D-9EA7-9248-9BFF-CEE9DDDD14C3}">
            <xm:f>$C$11=Status!$A$3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96" id="{3797D6D3-6FD2-8644-83C5-114B1B1B439A}">
            <xm:f>$C$11=Status!$A$2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B11:F11</xm:sqref>
        </x14:conditionalFormatting>
        <x14:conditionalFormatting xmlns:xm="http://schemas.microsoft.com/office/excel/2006/main">
          <x14:cfRule type="expression" priority="289" id="{8503BFAC-F2CF-0041-A971-99DE793B084B}">
            <xm:f>$C$12=Status!$A$5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0" id="{9C6C9927-9005-5B4D-9B8C-0F9DD1414AF0}">
            <xm:f>$C$12=Status!$A$4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1" id="{252E476A-5F33-5C4B-807B-773649DAFB5D}">
            <xm:f>$C$12=Status!$A$3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92" id="{949F51CA-D47D-AA49-8D24-17A3F575CA9C}">
            <xm:f>$C$12=Status!$A$2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B12:F12</xm:sqref>
        </x14:conditionalFormatting>
        <x14:conditionalFormatting xmlns:xm="http://schemas.microsoft.com/office/excel/2006/main">
          <x14:cfRule type="expression" priority="285" id="{52DB1688-2800-D048-8AD4-27E161CD22CA}">
            <xm:f>$C$15=Status!$A$5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86" id="{89EA2112-ECB8-8442-BEB3-E0909B9A5F71}">
            <xm:f>$C$15=Status!$A$4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87" id="{4DB52F2F-B9F1-CE41-A6E0-0864628D6520}">
            <xm:f>$C$15=Status!$A$3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8" id="{B9A3E9D0-ED62-BD45-8F8D-4E65DBA103FB}">
            <xm:f>$C$15=Status!$A$2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B15:F15</xm:sqref>
        </x14:conditionalFormatting>
        <x14:conditionalFormatting xmlns:xm="http://schemas.microsoft.com/office/excel/2006/main">
          <x14:cfRule type="expression" priority="281" id="{085A8F21-9825-114F-8E9F-C0087AEFEA52}">
            <xm:f>$C$17=Status!$A$5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82" id="{6D12CCA0-1762-8B4D-9CCB-F77EE3630291}">
            <xm:f>$C$17=Status!$A$4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83" id="{0AFB684E-2E52-634E-907A-78BF4FDAA711}">
            <xm:f>$C$17=Status!$A$3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4" id="{79360AA0-8782-8841-9B6A-08D76C32EC70}">
            <xm:f>$C$17=Status!$A$2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B17:F17</xm:sqref>
        </x14:conditionalFormatting>
        <x14:conditionalFormatting xmlns:xm="http://schemas.microsoft.com/office/excel/2006/main">
          <x14:cfRule type="expression" priority="277" id="{11275BB7-61FE-D04D-9445-C413D6B78897}">
            <xm:f>$C$16=Status!$A$5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8" id="{24E67A13-2DDA-DF4F-922D-4A729CD68D29}">
            <xm:f>$C$16=Status!$A$4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9" id="{D0891588-13D5-A94F-84FB-6B1E1D0CA160}">
            <xm:f>$C$16=Status!$A$3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0" id="{385A2694-A30B-7F4F-A557-E36E4344932A}">
            <xm:f>$C$16=Status!$A$2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B16:F16</xm:sqref>
        </x14:conditionalFormatting>
        <x14:conditionalFormatting xmlns:xm="http://schemas.microsoft.com/office/excel/2006/main">
          <x14:cfRule type="expression" priority="273" id="{39324E0E-5344-D54E-9489-B8BF7F4395D5}">
            <xm:f>$C$20=Status!$A$5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4" id="{979A3852-D3F1-B046-A365-797315BC9C61}">
            <xm:f>$C$20=Status!$A$4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5" id="{5FC5531D-7E97-7649-AD53-ACA551066F59}">
            <xm:f>$C$20=Status!$A$3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76" id="{7960CDEA-7293-9146-82C1-783C3B488C0D}">
            <xm:f>$C$20=Status!$A$2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B20:F20</xm:sqref>
        </x14:conditionalFormatting>
        <x14:conditionalFormatting xmlns:xm="http://schemas.microsoft.com/office/excel/2006/main">
          <x14:cfRule type="expression" priority="269" id="{D5ACE8B2-BDA6-8849-B70E-08746657B78B}">
            <xm:f>$C$21=Status!$A$5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0" id="{50ECF99F-B3C9-E047-A9AB-A58AC1FF1F1E}">
            <xm:f>$C$21=Status!$A$4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1" id="{BE99CB56-1B25-6C41-BCD2-6C74D00593F4}">
            <xm:f>$C$21=Status!$A$3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72" id="{5055A152-A3A8-474E-9FE1-D5703586BB32}">
            <xm:f>$C$21=Status!$A$2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B21:F21</xm:sqref>
        </x14:conditionalFormatting>
        <x14:conditionalFormatting xmlns:xm="http://schemas.microsoft.com/office/excel/2006/main">
          <x14:cfRule type="expression" priority="265" id="{36F2B929-8895-484E-89CF-6EB04FC09A5B}">
            <xm:f>$C$22=Status!$A$5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6" id="{13F4BCAA-22C5-3447-A9D2-12844549BEC2}">
            <xm:f>$C$22=Status!$A$4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67" id="{86D89857-B872-F94D-AFA0-BF5EB8599422}">
            <xm:f>$C$22=Status!$A$3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8" id="{A6DBF7DC-435B-B648-883B-076C6DDF3FDE}">
            <xm:f>$C$22=Status!$A$2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B22:F22</xm:sqref>
        </x14:conditionalFormatting>
        <x14:conditionalFormatting xmlns:xm="http://schemas.microsoft.com/office/excel/2006/main">
          <x14:cfRule type="expression" priority="261" id="{E0386B07-9E8E-4A4A-BA6E-1EBCB040C5E4}">
            <xm:f>$C$23=Status!$A$5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2" id="{2FB5BD33-FEDD-FB4E-A1A0-1D64B5AA238C}">
            <xm:f>$C$23=Status!$A$4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63" id="{D42CED1D-95BA-004A-BCC0-B8251BF61179}">
            <xm:f>$C$23=Status!$A$3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4" id="{8D209668-3902-5649-9BE6-76665B3C5099}">
            <xm:f>$C$23=Status!$A$2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B23:F23</xm:sqref>
        </x14:conditionalFormatting>
        <x14:conditionalFormatting xmlns:xm="http://schemas.microsoft.com/office/excel/2006/main">
          <x14:cfRule type="expression" priority="257" id="{890C6E98-8F95-9249-B3E8-3031B305E059}">
            <xm:f>$C$24=Status!$A$5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8" id="{7CD4E41B-3E51-464E-8DB5-582334D891F0}">
            <xm:f>$C$24=Status!$A$4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9" id="{3B1F93F7-BEBA-CF49-814D-B1FEC8C5D82F}">
            <xm:f>$C$24=Status!$A$3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0" id="{147A9066-A30F-1940-B8CA-EE7DFD2F3ACC}">
            <xm:f>$C$24=Status!$A$2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B24:F24</xm:sqref>
        </x14:conditionalFormatting>
        <x14:conditionalFormatting xmlns:xm="http://schemas.microsoft.com/office/excel/2006/main">
          <x14:cfRule type="expression" priority="253" id="{AC9E8AD7-C2C9-B946-AE82-29A4C91B3689}">
            <xm:f>$C$26=Status!$A$5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4" id="{0C5F69B4-9448-BA4D-8334-95E427466036}">
            <xm:f>$C$26=Status!$A$4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5" id="{1C828425-D2B6-9C40-840D-A2FE164248AA}">
            <xm:f>$C$26=Status!$A$3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56" id="{F30D24A4-7E4A-7D4E-91F1-F53153FB5A46}">
            <xm:f>$C$26=Status!$A$2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B26:F26</xm:sqref>
        </x14:conditionalFormatting>
        <x14:conditionalFormatting xmlns:xm="http://schemas.microsoft.com/office/excel/2006/main">
          <x14:cfRule type="expression" priority="249" id="{C0CBC7E4-41E9-7D44-A63A-AA8FCDEA5177}">
            <xm:f>$C$25=Status!$A$5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0" id="{B3C2FD73-DB23-CA49-AB06-72A84A4CB370}">
            <xm:f>$C$25=Status!$A$4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1" id="{02326C72-40FD-5E4B-8F99-A7087D97D2AE}">
            <xm:f>$C$25=Status!$A$3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52" id="{04CEE1E5-F138-9242-B2ED-849C7D52A63A}">
            <xm:f>$C$25=Status!$A$2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B25:F25</xm:sqref>
        </x14:conditionalFormatting>
        <x14:conditionalFormatting xmlns:xm="http://schemas.microsoft.com/office/excel/2006/main">
          <x14:cfRule type="expression" priority="245" id="{D5FC026E-4ED6-4D46-9FD8-C14D84D6A021}">
            <xm:f>$C$27=Status!$A$5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46" id="{0D52A21E-5552-E148-86A1-B762275D71A3}">
            <xm:f>$C$27=Status!$A$4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47" id="{49BA542D-5A37-5A43-9614-27B81B52671A}">
            <xm:f>$C$27=Status!$A$3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8" id="{7E4A9CBB-21A1-6F48-A034-6B3EA339EE92}">
            <xm:f>$C$27=Status!$A$2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B27:F27</xm:sqref>
        </x14:conditionalFormatting>
        <x14:conditionalFormatting xmlns:xm="http://schemas.microsoft.com/office/excel/2006/main">
          <x14:cfRule type="expression" priority="241" id="{824B8B4C-5A8F-3B43-8A9C-382D63712496}">
            <xm:f>$C$28=Status!$A$5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42" id="{8A3D7A41-35EF-E64C-A5B9-325304D4D8EB}">
            <xm:f>$C$28=Status!$A$4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43" id="{811194DA-2E6C-FE45-9A22-4D93601F7388}">
            <xm:f>$C$28=Status!$A$3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4" id="{D7F7D5A1-9FF8-EB4F-BDDD-79E8540441E9}">
            <xm:f>$C$28=Status!$A$2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B28:F28</xm:sqref>
        </x14:conditionalFormatting>
        <x14:conditionalFormatting xmlns:xm="http://schemas.microsoft.com/office/excel/2006/main">
          <x14:cfRule type="expression" priority="237" id="{27E7BA0B-DAA3-C44B-BCB8-4FAD0A36454B}">
            <xm:f>$C$29=Status!$A$5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8" id="{0535F246-933F-4448-A46D-7B0B405739FE}">
            <xm:f>$C$29=Status!$A$4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9" id="{D79DCEF8-7DEC-6343-B186-5D02856939B0}">
            <xm:f>$C$29=Status!$A$3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0" id="{1A84E41D-7C4F-EC4D-8A57-DBDBF7B6C1FE}">
            <xm:f>$C$29=Status!$A$2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B29:F29</xm:sqref>
        </x14:conditionalFormatting>
        <x14:conditionalFormatting xmlns:xm="http://schemas.microsoft.com/office/excel/2006/main">
          <x14:cfRule type="expression" priority="233" id="{2FCDB8B2-6574-484A-940B-65AC367D6DB6}">
            <xm:f>$C$31=Status!$A$5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4" id="{FCE09085-6C71-CF4B-AE2F-081CC934217C}">
            <xm:f>$C$31=Status!$A$4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5" id="{C1F75317-AB06-6040-A817-8FD2E36862FC}">
            <xm:f>$C$31=Status!$A$3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36" id="{E2ADEDEE-0AF7-824A-9184-CB987ADD18D7}">
            <xm:f>$C$31=Status!$A$2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B31:F31</xm:sqref>
        </x14:conditionalFormatting>
        <x14:conditionalFormatting xmlns:xm="http://schemas.microsoft.com/office/excel/2006/main">
          <x14:cfRule type="expression" priority="229" id="{4235ED35-D4DB-AF4A-B21D-2A8C0B895395}">
            <xm:f>$C$30=Status!$A$5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0" id="{4D2AED2C-A067-D94F-BF3D-FF522A7E8381}">
            <xm:f>$C$30=Status!$A$4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1" id="{9FCA5D71-D528-584F-A18A-90786EC2479B}">
            <xm:f>$C$30=Status!$A$3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32" id="{A8C4B021-7017-5E45-8C2C-B9BC78276C46}">
            <xm:f>$C$30=Status!$A$2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B30:F30</xm:sqref>
        </x14:conditionalFormatting>
        <x14:conditionalFormatting xmlns:xm="http://schemas.microsoft.com/office/excel/2006/main">
          <x14:cfRule type="expression" priority="225" id="{D5730A70-4952-974C-AC60-3C5E2ED09CF6}">
            <xm:f>$C$32=Status!$A$5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6" id="{D305CA55-9135-2F46-ACCF-F0823D2BB66F}">
            <xm:f>$C$32=Status!$A$4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27" id="{A2EF6C41-D91B-704A-840D-9295302A3A3C}">
            <xm:f>$C$32=Status!$A$3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8" id="{86CC7983-4EA3-BD4E-8593-CBDEA893E5D6}">
            <xm:f>$C$32=Status!$A$2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B32:F32</xm:sqref>
        </x14:conditionalFormatting>
        <x14:conditionalFormatting xmlns:xm="http://schemas.microsoft.com/office/excel/2006/main">
          <x14:cfRule type="expression" priority="221" id="{F2D60991-7538-F641-87C5-F73526F8B53A}">
            <xm:f>$C$33=Status!$A$5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2" id="{848B3BB0-A1B0-1A42-A8FE-AC81B83F7CC3}">
            <xm:f>$C$33=Status!$A$4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23" id="{E6FCC172-3AD4-7745-BEE4-FEFEB58E2092}">
            <xm:f>$C$33=Status!$A$3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4" id="{C74F6833-DE10-D144-96BB-A40D73F65DBC}">
            <xm:f>$C$33=Status!$A$2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B33:F33</xm:sqref>
        </x14:conditionalFormatting>
        <x14:conditionalFormatting xmlns:xm="http://schemas.microsoft.com/office/excel/2006/main">
          <x14:cfRule type="expression" priority="217" id="{83DA8757-C2B4-EA41-8466-30F1DFE1FB9D}">
            <xm:f>$C$36=Status!$A$5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8" id="{BED712B4-B896-2B4A-BD73-A9D4DF4D45B5}">
            <xm:f>$C$36=Status!$A$4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9" id="{5C139FA0-7591-5446-A0AB-0A33178C5404}">
            <xm:f>$C$36=Status!$A$3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0" id="{16CE0DC5-2C56-114E-9737-EA16E266EA88}">
            <xm:f>$C$36=Status!$A$2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B36:F36</xm:sqref>
        </x14:conditionalFormatting>
        <x14:conditionalFormatting xmlns:xm="http://schemas.microsoft.com/office/excel/2006/main">
          <x14:cfRule type="expression" priority="213" id="{EDA44E9D-1744-9B4E-9677-4F2A08273B53}">
            <xm:f>$C$37=Status!$A$5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4" id="{07925A3B-A714-7341-8F88-935F96F6EE97}">
            <xm:f>$C$37=Status!$A$4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5" id="{4FB42932-C662-4342-8C24-F676F9B25098}">
            <xm:f>$C$37=Status!$A$3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16" id="{C8179DD8-DA51-5243-A984-298AAFEA4107}">
            <xm:f>$C$37=Status!$A$2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B37:F37</xm:sqref>
        </x14:conditionalFormatting>
        <x14:conditionalFormatting xmlns:xm="http://schemas.microsoft.com/office/excel/2006/main">
          <x14:cfRule type="expression" priority="209" id="{3B50D3C4-6A03-6A4F-865F-F1CCCD67C3E7}">
            <xm:f>$C$38=Status!$A$5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0" id="{D84DA63F-AB6F-5A47-AA72-9DF79F707A2A}">
            <xm:f>$C$38=Status!$A$4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1" id="{BBA0BD9F-3E00-2E4C-B2F0-625EB733DB16}">
            <xm:f>$C$38=Status!$A$3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12" id="{4AC943CF-BA7C-E44C-AD4B-59205CD1CDA8}">
            <xm:f>$C$38=Status!$A$2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B38:F38</xm:sqref>
        </x14:conditionalFormatting>
        <x14:conditionalFormatting xmlns:xm="http://schemas.microsoft.com/office/excel/2006/main">
          <x14:cfRule type="expression" priority="205" id="{1538E9BF-8283-3A4B-8ACF-AC6BC368EC34}">
            <xm:f>$C$41=Status!$A$5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06" id="{30B08A70-0B89-B84A-92F6-7E33B6D81F7B}">
            <xm:f>$C$41=Status!$A$4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07" id="{D2FD5DAE-6DA1-B047-8544-A15D5BDFDD04}">
            <xm:f>$C$41=Status!$A$3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8" id="{701A8B74-9491-8C41-8873-AFF88BD70836}">
            <xm:f>$C$41=Status!$A$2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B41:F41</xm:sqref>
        </x14:conditionalFormatting>
        <x14:conditionalFormatting xmlns:xm="http://schemas.microsoft.com/office/excel/2006/main">
          <x14:cfRule type="expression" priority="201" id="{0BA9476C-68D0-534D-82C3-F93902F74F93}">
            <xm:f>$C$42=Status!$A$5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02" id="{8033C6F5-502F-C549-A033-F3EB08399CB2}">
            <xm:f>$C$42=Status!$A$4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03" id="{11C37BBB-662A-634C-8ACD-6860DFA35552}">
            <xm:f>$C$42=Status!$A$3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4" id="{B58292A6-D3D3-C446-A879-3ED4C491C60A}">
            <xm:f>$C$42=Status!$A$2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B42:F42</xm:sqref>
        </x14:conditionalFormatting>
        <x14:conditionalFormatting xmlns:xm="http://schemas.microsoft.com/office/excel/2006/main">
          <x14:cfRule type="expression" priority="197" id="{C5C019C8-ADB2-FC42-AB0F-AC06A1550CDC}">
            <xm:f>$C$43=Status!$A$5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8" id="{923F3741-78B9-7E4D-968A-554D95EBCF57}">
            <xm:f>$C$43=Status!$A$4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9" id="{F66C73C0-444C-6D4B-9939-EB656F63E74E}">
            <xm:f>$C$43=Status!$A$3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0" id="{40AC611F-3806-F244-B545-F892EE684029}">
            <xm:f>$C$43=Status!$A$2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B43:F43</xm:sqref>
        </x14:conditionalFormatting>
        <x14:conditionalFormatting xmlns:xm="http://schemas.microsoft.com/office/excel/2006/main">
          <x14:cfRule type="expression" priority="193" id="{76F18C5B-2127-F441-8941-B83111AD6F72}">
            <xm:f>$C$44=Status!$A$5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4" id="{86925194-F6E1-FE41-A268-140FA93C804A}">
            <xm:f>$C$44=Status!$A$4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5" id="{48A4B47B-6457-8143-AD91-9828DB01CE29}">
            <xm:f>$C$44=Status!$A$3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96" id="{9ED9F7AB-7F8D-2744-9CA4-7B563BAB451C}">
            <xm:f>$C$44=Status!$A$2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B44:F44</xm:sqref>
        </x14:conditionalFormatting>
        <x14:conditionalFormatting xmlns:xm="http://schemas.microsoft.com/office/excel/2006/main">
          <x14:cfRule type="expression" priority="189" id="{F81FD778-515E-F943-8134-032A5D0C0620}">
            <xm:f>$C$45=Status!$A$5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0" id="{E3A2448B-2D46-CD4F-8F28-100B57B5178B}">
            <xm:f>$C$45=Status!$A$4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1" id="{4F7D07D8-E22F-8547-B4E5-7EA3947CC3DB}">
            <xm:f>$C$45=Status!$A$3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92" id="{AB253EC9-A3EC-0C44-B778-1F38361DE33C}">
            <xm:f>$C$45=Status!$A$2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B45:F45</xm:sqref>
        </x14:conditionalFormatting>
        <x14:conditionalFormatting xmlns:xm="http://schemas.microsoft.com/office/excel/2006/main">
          <x14:cfRule type="expression" priority="185" id="{58E4D8F7-59DE-414C-852C-D23A93C7CB0A}">
            <xm:f>$C$46=Status!$A$5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6" id="{889A5DF0-BA45-FD45-A21D-08E1336AB18A}">
            <xm:f>$C$46=Status!$A$4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87" id="{2FBA4308-81AB-0443-AF07-6A966B08C7BB}">
            <xm:f>$C$46=Status!$A$3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8" id="{DD82E13A-377B-C541-A3A9-8ECE72EACA17}">
            <xm:f>$C$46=Status!$A$2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B46:F46</xm:sqref>
        </x14:conditionalFormatting>
        <x14:conditionalFormatting xmlns:xm="http://schemas.microsoft.com/office/excel/2006/main">
          <x14:cfRule type="expression" priority="181" id="{E2E171FB-A2B4-794C-9DB6-633CDC719C37}">
            <xm:f>$C$47=Status!$A$5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2" id="{CDF073CC-E8D0-9648-A358-88A1C204A05B}">
            <xm:f>$C$47=Status!$A$4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83" id="{8069F104-9B80-1648-B111-C7ED06A8B67C}">
            <xm:f>$C$47=Status!$A$3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4" id="{40C22299-C4AA-1B48-AFC9-FECF33E0BF7C}">
            <xm:f>$C$47=Status!$A$2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B47:F47</xm:sqref>
        </x14:conditionalFormatting>
        <x14:conditionalFormatting xmlns:xm="http://schemas.microsoft.com/office/excel/2006/main">
          <x14:cfRule type="expression" priority="177" id="{11495A0D-6AEB-F94F-BE3B-C3F889CF852D}">
            <xm:f>$C$48=Status!$A$5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8" id="{1BB8A7FB-B6E8-A24F-AFCB-68D4B91CEC38}">
            <xm:f>$C$48=Status!$A$4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9" id="{7053505A-F985-3D4F-8320-7CCDE5991154}">
            <xm:f>$C$48=Status!$A$3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0" id="{004323CA-3CE2-FF40-B309-A8075D7E7F0D}">
            <xm:f>$C$48=Status!$A$2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B48:F48</xm:sqref>
        </x14:conditionalFormatting>
        <x14:conditionalFormatting xmlns:xm="http://schemas.microsoft.com/office/excel/2006/main">
          <x14:cfRule type="expression" priority="173" id="{54C267FD-89A5-7647-B59D-29D1006A2235}">
            <xm:f>$C$51=Status!$A$5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4" id="{3B25DB31-2066-9246-ADF0-531A31379AB3}">
            <xm:f>$C$51=Status!$A$4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5" id="{6B317FF7-4E33-804A-BB6B-19020F8D6752}">
            <xm:f>$C$51=Status!$A$3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76" id="{4A5B184A-9C6F-734F-BDA8-6BFC97D136D0}">
            <xm:f>$C$51=Status!$A$2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B51:F51</xm:sqref>
        </x14:conditionalFormatting>
        <x14:conditionalFormatting xmlns:xm="http://schemas.microsoft.com/office/excel/2006/main">
          <x14:cfRule type="expression" priority="169" id="{C2E18836-B9B5-F443-AAE6-EE49D2DD7164}">
            <xm:f>$C$54=Status!$A$5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0" id="{C381DB8E-E141-E740-A6D2-A70D93671230}">
            <xm:f>$C$54=Status!$A$4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1" id="{11B0DA62-7805-6E47-A701-F28862651065}">
            <xm:f>$C$54=Status!$A$3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72" id="{25217C59-ABE5-5942-B573-27497AF88D8D}">
            <xm:f>$C$54=Status!$A$2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B54:F54</xm:sqref>
        </x14:conditionalFormatting>
        <x14:conditionalFormatting xmlns:xm="http://schemas.microsoft.com/office/excel/2006/main">
          <x14:cfRule type="expression" priority="165" id="{D3A40F6D-22F6-3844-9A70-F9D92D4338B5}">
            <xm:f>$C$55=Status!$A$5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66" id="{6041DFA0-A781-C942-B214-49794044B94B}">
            <xm:f>$C$55=Status!$A$4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67" id="{5A0DD1EE-F1AB-2448-8344-344E4935F711}">
            <xm:f>$C$55=Status!$A$3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8" id="{261E6EBF-D60B-4544-91D5-196477DA8C58}">
            <xm:f>$C$55=Status!$A$2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B55:F55</xm:sqref>
        </x14:conditionalFormatting>
        <x14:conditionalFormatting xmlns:xm="http://schemas.microsoft.com/office/excel/2006/main">
          <x14:cfRule type="expression" priority="161" id="{0CEFD20F-A102-E34D-9DC4-520D59A70004}">
            <xm:f>$C$58=Status!$A$5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62" id="{E32E6738-5BCE-0142-97D4-DBB84DFCA23D}">
            <xm:f>$C$58=Status!$A$4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63" id="{96B52980-9821-4C4D-BC61-F1DD3DD413A4}">
            <xm:f>$C$58=Status!$A$3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4" id="{A28CF564-1370-C543-8F6E-B6DD7D7CBD6F}">
            <xm:f>$C$58=Status!$A$2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B58:F58</xm:sqref>
        </x14:conditionalFormatting>
        <x14:conditionalFormatting xmlns:xm="http://schemas.microsoft.com/office/excel/2006/main">
          <x14:cfRule type="expression" priority="157" id="{F2C6994F-CA05-A045-B1D3-CFF66AC3291B}">
            <xm:f>$C$59=Status!$A$5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8" id="{FBC54B61-CD89-454E-B465-28889B40A1F9}">
            <xm:f>$C$59=Status!$A$4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9" id="{07FFC8E1-AAFF-2341-840F-AC372AC73519}">
            <xm:f>$C$59=Status!$A$3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0" id="{438496AF-49E5-C34F-B470-262062C0B956}">
            <xm:f>$C$59=Status!$A$2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B59:F59</xm:sqref>
        </x14:conditionalFormatting>
        <x14:conditionalFormatting xmlns:xm="http://schemas.microsoft.com/office/excel/2006/main">
          <x14:cfRule type="expression" priority="153" id="{0DEFED45-A5D0-F640-AB33-F0D6159C00C8}">
            <xm:f>$C$62=Status!$A$5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4" id="{FE019BDA-417C-E54C-8B58-E53A497CE88C}">
            <xm:f>$C$62=Status!$A$4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5" id="{29D40649-2A5C-F249-B6B2-EE4ADE24C81F}">
            <xm:f>$C$62=Status!$A$3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56" id="{CE3491AA-7F1A-8B44-AB95-142733D8F344}">
            <xm:f>$C$62=Status!$A$2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B62:F62</xm:sqref>
        </x14:conditionalFormatting>
        <x14:conditionalFormatting xmlns:xm="http://schemas.microsoft.com/office/excel/2006/main">
          <x14:cfRule type="expression" priority="149" id="{F1038603-5A36-F64B-8424-FC09C2239597}">
            <xm:f>$C$63=Status!$A$5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0" id="{9F71425B-1C68-3A48-BDBB-29F4EF9A9794}">
            <xm:f>$C$63=Status!$A$4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1" id="{3598D92D-FC3B-D445-9DFA-55D4965CCD15}">
            <xm:f>$C$63=Status!$A$3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52" id="{174E5DD6-367B-3E42-B929-55A34DD23F73}">
            <xm:f>$C$63=Status!$A$2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B63:F63</xm:sqref>
        </x14:conditionalFormatting>
        <x14:conditionalFormatting xmlns:xm="http://schemas.microsoft.com/office/excel/2006/main">
          <x14:cfRule type="expression" priority="145" id="{AC58936E-8151-F04C-95A3-9B2EBB42DCB6}">
            <xm:f>$C$66=Status!$A$5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6" id="{842286D2-0F7D-EC45-A061-B065710BD75F}">
            <xm:f>$C$66=Status!$A$4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47" id="{B6C6821F-0E66-3241-BBC2-5A7B335BE4FF}">
            <xm:f>$C$66=Status!$A$3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8" id="{6031687F-7805-F740-A9C0-645ABFE125B5}">
            <xm:f>$C$66=Status!$A$2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B66:F66</xm:sqref>
        </x14:conditionalFormatting>
        <x14:conditionalFormatting xmlns:xm="http://schemas.microsoft.com/office/excel/2006/main">
          <x14:cfRule type="expression" priority="141" id="{765F5355-EA6F-744C-94BC-4DAB425C8540}">
            <xm:f>$C$67=Status!$A$5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2" id="{7896DECE-3001-6F4D-A19B-1C458EA04855}">
            <xm:f>$C$67=Status!$A$4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43" id="{AE9935FD-BB6D-CC4F-9BCA-D0B4C261919F}">
            <xm:f>$C$67=Status!$A$3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4" id="{7F3EDCBE-9B00-F949-B44C-C4E1AABCCC4C}">
            <xm:f>$C$67=Status!$A$2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B67:F67</xm:sqref>
        </x14:conditionalFormatting>
        <x14:conditionalFormatting xmlns:xm="http://schemas.microsoft.com/office/excel/2006/main">
          <x14:cfRule type="expression" priority="137" id="{C6E0795E-6B60-A54B-B74D-AC1B998D4E68}">
            <xm:f>$C$68=Status!$A$5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8" id="{78443F72-53C8-3E4C-9E09-F1F946E671E9}">
            <xm:f>$C$68=Status!$A$4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9" id="{34AE25AA-462B-C54B-BB8B-85475579659F}">
            <xm:f>$C$68=Status!$A$3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0" id="{1C81442D-88AD-464E-B042-A690FB902511}">
            <xm:f>$C$68=Status!$A$2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B68:F68</xm:sqref>
        </x14:conditionalFormatting>
        <x14:conditionalFormatting xmlns:xm="http://schemas.microsoft.com/office/excel/2006/main">
          <x14:cfRule type="expression" priority="133" id="{843D83F0-2ED7-D74C-B2B6-DF1834D95AC9}">
            <xm:f>$C$69=Status!$A$5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4" id="{526F9732-B25A-5C4C-AE96-6A1D1804A858}">
            <xm:f>$C$69=Status!$A$4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5" id="{5D514395-60A0-594B-9578-8A9DF1DE4800}">
            <xm:f>$C$69=Status!$A$3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36" id="{295ABD34-3F86-C443-B79F-08A0FCEC1B4F}">
            <xm:f>$C$69=Status!$A$2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B69:F69</xm:sqref>
        </x14:conditionalFormatting>
        <x14:conditionalFormatting xmlns:xm="http://schemas.microsoft.com/office/excel/2006/main">
          <x14:cfRule type="expression" priority="129" id="{104EE69B-B538-704A-B62E-32C37CA32403}">
            <xm:f>$C$70=Status!$A$5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0" id="{1FB1943B-6D9C-5F45-9455-B952A227874F}">
            <xm:f>$C$70=Status!$A$4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1" id="{2B641E0E-0FE5-184B-AAF3-78821847225F}">
            <xm:f>$C$70=Status!$A$3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32" id="{8F6369F7-A43D-784F-8C0D-050EB748B56B}">
            <xm:f>$C$70=Status!$A$2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B70:F70</xm:sqref>
        </x14:conditionalFormatting>
        <x14:conditionalFormatting xmlns:xm="http://schemas.microsoft.com/office/excel/2006/main">
          <x14:cfRule type="expression" priority="125" id="{3EA39342-ED45-7946-914E-BDD6EA3409C0}">
            <xm:f>$C$71=Status!$A$5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26" id="{224C096C-1402-BC4B-BA8D-C26836F89872}">
            <xm:f>$C$71=Status!$A$4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27" id="{6AD86D5F-FFA5-414C-A367-11F62E9AF785}">
            <xm:f>$C$71=Status!$A$3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8" id="{666A8937-C24C-664C-A912-2880EEF196D3}">
            <xm:f>$C$71=Status!$A$2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B71:F71</xm:sqref>
        </x14:conditionalFormatting>
        <x14:conditionalFormatting xmlns:xm="http://schemas.microsoft.com/office/excel/2006/main">
          <x14:cfRule type="expression" priority="121" id="{A28DC74B-B7BA-ED47-B056-09189E0FB723}">
            <xm:f>$C$72=Status!$A$5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22" id="{1BAD0DC9-514B-614E-BE36-CAD80BA49BF4}">
            <xm:f>$C$72=Status!$A$4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23" id="{1A87F74C-498F-E64C-81C5-3AD4DD4CB376}">
            <xm:f>$C$72=Status!$A$3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4" id="{20A92C39-670A-5D4F-9E13-717E17AFD828}">
            <xm:f>$C$72=Status!$A$2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B72:F72</xm:sqref>
        </x14:conditionalFormatting>
        <x14:conditionalFormatting xmlns:xm="http://schemas.microsoft.com/office/excel/2006/main">
          <x14:cfRule type="expression" priority="117" id="{299B6C68-871D-8D48-9591-59467C0DE48B}">
            <xm:f>$C$75=Status!$A$5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8" id="{DA169500-1C44-EC41-91C2-7192B4506AA6}">
            <xm:f>$C$75=Status!$A$4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9" id="{44E5F3A3-28CB-7743-89BA-29BD3B43FE70}">
            <xm:f>$C$75=Status!$A$3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0" id="{93935C9A-F147-F64E-A0E7-B4AAEC2AB985}">
            <xm:f>$C$75=Status!$A$2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B75:F75</xm:sqref>
        </x14:conditionalFormatting>
        <x14:conditionalFormatting xmlns:xm="http://schemas.microsoft.com/office/excel/2006/main">
          <x14:cfRule type="expression" priority="113" id="{0E46239A-7C14-234A-94AA-33CF995A89F0}">
            <xm:f>$C$78=Status!$A$5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4" id="{555C00FF-9276-9C45-873C-6538C83EF725}">
            <xm:f>$C$78=Status!$A$4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5" id="{F0B2BBB8-C513-A747-BBAF-23E077E988DB}">
            <xm:f>$C$78=Status!$A$3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16" id="{85D7C7C1-06EC-1D4B-AA1A-770BB04B68AC}">
            <xm:f>$C$78=Status!$A$2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B78:F78</xm:sqref>
        </x14:conditionalFormatting>
        <x14:conditionalFormatting xmlns:xm="http://schemas.microsoft.com/office/excel/2006/main">
          <x14:cfRule type="expression" priority="109" id="{782415B5-AC6A-6B4C-BB58-8720AEF1DFB1}">
            <xm:f>$C$79=Status!$A$5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0" id="{BEE6F3C2-FA5A-C64C-A9BD-4D92F27DD08A}">
            <xm:f>$C$79=Status!$A$4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1" id="{4BAC7E1E-5C37-884B-ADAC-0988F1831076}">
            <xm:f>$C$79=Status!$A$3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12" id="{7C248A54-AC66-3C43-8E08-611E59C8967A}">
            <xm:f>$C$79=Status!$A$2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B79:F79</xm:sqref>
        </x14:conditionalFormatting>
        <x14:conditionalFormatting xmlns:xm="http://schemas.microsoft.com/office/excel/2006/main">
          <x14:cfRule type="expression" priority="105" id="{45947F2C-743E-8545-BF71-D2D327049531}">
            <xm:f>$C$80=Status!$A$5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6" id="{67A6E164-7573-034D-8378-6C6CB681AD52}">
            <xm:f>$C$80=Status!$A$4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07" id="{03B32EC9-7404-5F4B-996E-F25457565975}">
            <xm:f>$C$80=Status!$A$3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8" id="{8CC62915-9886-4A44-A7EF-6149FBCACEE9}">
            <xm:f>$C$80=Status!$A$2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B80:F80</xm:sqref>
        </x14:conditionalFormatting>
        <x14:conditionalFormatting xmlns:xm="http://schemas.microsoft.com/office/excel/2006/main">
          <x14:cfRule type="expression" priority="101" id="{BAB0E49D-15FE-9B47-8ABF-67A714FA58FA}">
            <xm:f>$C$81=Status!$A$5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2" id="{0FC26220-BFC8-F846-9C4B-D431B153D28F}">
            <xm:f>$C$81=Status!$A$4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03" id="{990D4819-6559-3E4D-B0EF-251627348AB9}">
            <xm:f>$C$81=Status!$A$3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4" id="{34B4A6FB-C8A3-074E-9D0D-35400C1947CA}">
            <xm:f>$C$81=Status!$A$2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B81:F81</xm:sqref>
        </x14:conditionalFormatting>
        <x14:conditionalFormatting xmlns:xm="http://schemas.microsoft.com/office/excel/2006/main">
          <x14:cfRule type="expression" priority="97" id="{41E83F5D-73F7-4D49-8DD9-0BFB5DDE92D5}">
            <xm:f>$C$82=Status!$A$5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8" id="{2DC4BF9D-FE5A-FD4E-9247-7F8ABC46422F}">
            <xm:f>$C$82=Status!$A$4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9" id="{E52C5844-8DF2-5049-86E6-CCFA35E499B5}">
            <xm:f>$C$82=Status!$A$3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0" id="{B77448DB-1198-3A4B-B92D-FFD17AA3C2D4}">
            <xm:f>$C$82=Status!$A$2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B82:F82</xm:sqref>
        </x14:conditionalFormatting>
        <x14:conditionalFormatting xmlns:xm="http://schemas.microsoft.com/office/excel/2006/main">
          <x14:cfRule type="expression" priority="93" id="{F7552714-D603-9844-A41F-05E5A9879E95}">
            <xm:f>$C$83=Status!$A$5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4" id="{ABA300F9-7C55-E54D-9CA7-0F9E1345CE7C}">
            <xm:f>$C$83=Status!$A$4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5" id="{3127F5B7-E08E-EF41-AD7C-7362714E68BF}">
            <xm:f>$C$83=Status!$A$3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96" id="{06A8DC60-BB15-E440-B99F-8ABCFD1B9588}">
            <xm:f>$C$83=Status!$A$2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B83:F83</xm:sqref>
        </x14:conditionalFormatting>
        <x14:conditionalFormatting xmlns:xm="http://schemas.microsoft.com/office/excel/2006/main">
          <x14:cfRule type="expression" priority="89" id="{CD58B235-2C35-BB4C-8799-E3D2DF4F71A3}">
            <xm:f>$C$86=Status!$A$5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0" id="{1090719D-472D-6A44-9B22-8A1D83B26040}">
            <xm:f>$C$86=Status!$A$4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1" id="{C1BE5487-E629-A04A-A7D7-E6897CA10136}">
            <xm:f>$C$86=Status!$A$3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92" id="{FB837DF9-9B5A-7943-A50A-A90AEA21CF51}">
            <xm:f>$C$86=Status!$A$2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B86:F86</xm:sqref>
        </x14:conditionalFormatting>
        <x14:conditionalFormatting xmlns:xm="http://schemas.microsoft.com/office/excel/2006/main">
          <x14:cfRule type="expression" priority="85" id="{3990D221-8A31-394A-81F0-E10AF791F85F}">
            <xm:f>$C$87=Status!$A$5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86" id="{D044E128-0ED7-704F-B79F-EC75F9C81DC4}">
            <xm:f>$C$87=Status!$A$4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87" id="{86E673A9-709F-1F42-BCC8-388C9ABD91E3}">
            <xm:f>$C$87=Status!$A$3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8" id="{58F5839C-D5B3-F04B-9DD4-BF87A0C40956}">
            <xm:f>$C$87=Status!$A$2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B87:F87</xm:sqref>
        </x14:conditionalFormatting>
        <x14:conditionalFormatting xmlns:xm="http://schemas.microsoft.com/office/excel/2006/main">
          <x14:cfRule type="expression" priority="81" id="{DF61391E-D45A-AF48-8A95-0F296CFE6729}">
            <xm:f>$C$88=Status!$A$5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82" id="{E5E55F68-0222-5A4A-ADAF-1BA294BF02C3}">
            <xm:f>$C$88=Status!$A$4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83" id="{0CF07164-1CF4-814D-8B77-2B00ADE12F7E}">
            <xm:f>$C$88=Status!$A$3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4" id="{E913803C-2CF4-5A47-B0FC-933FA11E693C}">
            <xm:f>$C$88=Status!$A$2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B88:F88</xm:sqref>
        </x14:conditionalFormatting>
        <x14:conditionalFormatting xmlns:xm="http://schemas.microsoft.com/office/excel/2006/main">
          <x14:cfRule type="expression" priority="77" id="{99AF2B5C-1C73-F849-8E94-8FE0343D14E4}">
            <xm:f>$C$89=Status!$A$5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78" id="{8FFC8D0B-3C4C-F44B-9442-DE214699BF2E}">
            <xm:f>$C$89=Status!$A$4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9" id="{7B0DD221-1646-B943-B9FA-36CB44FF4169}">
            <xm:f>$C$89=Status!$A$3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0" id="{17211186-0AC4-B349-B92D-7B7269CCF392}">
            <xm:f>$C$89=Status!$A$2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B89:F89</xm:sqref>
        </x14:conditionalFormatting>
        <x14:conditionalFormatting xmlns:xm="http://schemas.microsoft.com/office/excel/2006/main">
          <x14:cfRule type="expression" priority="73" id="{F09AB428-0B13-994D-AF6B-7025E80E37E5}">
            <xm:f>$C$92=Status!$A$5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74" id="{ECEB23EC-A20E-EC49-99E0-2B2FB4021B0A}">
            <xm:f>$C$92=Status!$A$4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5" id="{0B5E9DAF-80F3-B742-9BE8-BF1756980D25}">
            <xm:f>$C$92=Status!$A$3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76" id="{8C86FA26-0888-A64B-A6F7-6631FE35351C}">
            <xm:f>$C$92=Status!$A$2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B92:F92</xm:sqref>
        </x14:conditionalFormatting>
        <x14:conditionalFormatting xmlns:xm="http://schemas.microsoft.com/office/excel/2006/main">
          <x14:cfRule type="expression" priority="65" id="{F0284362-D194-D64E-97EC-52FB492C0431}">
            <xm:f>$C$93=Status!$A$5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6" id="{2CAB0391-755A-B548-B323-5E831E56EB00}">
            <xm:f>$C$93=Status!$A$4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67" id="{7691C873-AD24-4C43-A62F-4792D5AA3DA6}">
            <xm:f>$C$93=Status!$A$3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8" id="{6B3C4F84-DE30-474E-BA66-9D43E2F8A63D}">
            <xm:f>$C$93=Status!$A$2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B93:F93</xm:sqref>
        </x14:conditionalFormatting>
        <x14:conditionalFormatting xmlns:xm="http://schemas.microsoft.com/office/excel/2006/main">
          <x14:cfRule type="expression" priority="61" id="{5506F50F-7B6F-1240-8A4F-6C6E46CC15F5}">
            <xm:f>$C$94=Status!$A$5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2" id="{4B697332-1377-5E46-9B2B-129C554CAEC0}">
            <xm:f>$C$94=Status!$A$4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63" id="{3D5F3777-F4C1-4D4C-8EC1-7183B25B89B0}">
            <xm:f>$C$94=Status!$A$3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4" id="{FB018025-CA65-2F40-ACBF-FA337A8AE0E9}">
            <xm:f>$C$94=Status!$A$2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B94:F94</xm:sqref>
        </x14:conditionalFormatting>
        <x14:conditionalFormatting xmlns:xm="http://schemas.microsoft.com/office/excel/2006/main">
          <x14:cfRule type="expression" priority="57" id="{98BB3748-CF4E-FE47-BB53-00E284525FAD}">
            <xm:f>$C$95=Status!$A$5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8" id="{D3F04913-AF90-1C47-BDE2-B8132A961718}">
            <xm:f>$C$95=Status!$A$4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9" id="{173E6589-6BEC-3E45-BBAB-BADC49648127}">
            <xm:f>$C$95=Status!$A$3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0" id="{66B5D46E-44E5-0B47-BF5A-731D540F9A4E}">
            <xm:f>$C$95=Status!$A$2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B95:F95</xm:sqref>
        </x14:conditionalFormatting>
        <x14:conditionalFormatting xmlns:xm="http://schemas.microsoft.com/office/excel/2006/main">
          <x14:cfRule type="expression" priority="53" id="{88DEEBD1-AEFC-D041-948C-637CE45D4A9C}">
            <xm:f>$C$96=Status!$A$5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4" id="{98879D05-1A20-6745-81E6-A947DE2C6A7E}">
            <xm:f>$C$96=Status!$A$4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5" id="{246BAA50-6E68-A142-8672-90BB23E1D615}">
            <xm:f>$C$96=Status!$A$3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6" id="{4B3867EE-685B-0342-8B6E-A353932C0417}">
            <xm:f>$C$96=Status!$A$2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B96:F96</xm:sqref>
        </x14:conditionalFormatting>
        <x14:conditionalFormatting xmlns:xm="http://schemas.microsoft.com/office/excel/2006/main">
          <x14:cfRule type="expression" priority="49" id="{9F16DDF3-B0C7-7B47-B4AA-778F690910F4}">
            <xm:f>$C$98=Status!$A$5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0" id="{5528743A-1219-1140-9DC9-B7E560877513}">
            <xm:f>$C$98=Status!$A$4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1" id="{06B984ED-796F-1B4E-A9C7-4474A2323936}">
            <xm:f>$C$98=Status!$A$3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2" id="{736082C2-B9AB-8C43-AB59-05776382C804}">
            <xm:f>$C$98=Status!$A$2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B98:F98</xm:sqref>
        </x14:conditionalFormatting>
        <x14:conditionalFormatting xmlns:xm="http://schemas.microsoft.com/office/excel/2006/main">
          <x14:cfRule type="expression" priority="45" id="{D19D2A14-6A5C-0649-A5A7-94016977A395}">
            <xm:f>$C$97=Status!$A$5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46" id="{83F0F536-A494-F748-890D-857CFA490E9E}">
            <xm:f>$C$97=Status!$A$4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47" id="{2041D3CA-8BBE-0949-A44B-3D0CE23490E9}">
            <xm:f>$C$97=Status!$A$3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8" id="{E2C9A2AB-CAC7-524E-9BDC-18DFE4A441FE}">
            <xm:f>$C$97=Status!$A$2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B97:F97</xm:sqref>
        </x14:conditionalFormatting>
        <x14:conditionalFormatting xmlns:xm="http://schemas.microsoft.com/office/excel/2006/main">
          <x14:cfRule type="expression" priority="41" id="{C7113B7E-E1EF-0343-AF51-800DE02CC18E}">
            <xm:f>$C$99=Status!$A$5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42" id="{61D8BDF9-4E42-9B45-A5A6-04BD9D4E46AF}">
            <xm:f>$C$99=Status!$A$4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43" id="{E53F46DD-2BE8-C743-9B52-046C03F1BE7D}">
            <xm:f>$C$99=Status!$A$3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4" id="{5A2D750F-0C72-C34F-ABF8-EAB1AA509383}">
            <xm:f>$C$99=Status!$A$2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B99:F99</xm:sqref>
        </x14:conditionalFormatting>
        <x14:conditionalFormatting xmlns:xm="http://schemas.microsoft.com/office/excel/2006/main">
          <x14:cfRule type="expression" priority="37" id="{89B63CE8-C814-5049-AE84-7C8342C611B7}">
            <xm:f>$C$100=Status!$A$5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" id="{258E80CE-DDEC-6E4F-A7E6-B10088D3AB2E}">
            <xm:f>$C$100=Status!$A$4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9" id="{F1F1D55F-6364-F948-A6CB-49AE82EEB939}">
            <xm:f>$C$100=Status!$A$3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0" id="{A225A9D7-6C25-8940-BFA0-0880BF6070FC}">
            <xm:f>$C$100=Status!$A$2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B100:F100</xm:sqref>
        </x14:conditionalFormatting>
        <x14:conditionalFormatting xmlns:xm="http://schemas.microsoft.com/office/excel/2006/main">
          <x14:cfRule type="expression" priority="33" id="{DEE26EBE-DE67-C743-BD5D-B319B3E00D42}">
            <xm:f>$C$101=Status!$A$5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" id="{8EF4B7AA-1B63-EF42-9319-6D6F1726CFEC}">
            <xm:f>$C$101=Status!$A$4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" id="{8739EC95-4C79-934F-854B-8414CE4C7D61}">
            <xm:f>$C$101=Status!$A$3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" id="{290A4E2D-319B-2249-9053-2218D1C032EB}">
            <xm:f>$C$101=Status!$A$2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B101:F101</xm:sqref>
        </x14:conditionalFormatting>
        <x14:conditionalFormatting xmlns:xm="http://schemas.microsoft.com/office/excel/2006/main">
          <x14:cfRule type="expression" priority="29" id="{23D24D4D-6F0C-CC43-BF66-6AE31C0A6ED1}">
            <xm:f>$C$102=Status!$A$5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ED63605E-E758-6E4D-BC9D-01E56AAAFA0A}">
            <xm:f>$C$102=Status!$A$4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" id="{FE0883D8-C7DD-4740-8E7F-88AEB4CA9764}">
            <xm:f>$C$102=Status!$A$3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" id="{A2B1D0C5-6486-234A-BB3C-6CDED21CDFC5}">
            <xm:f>$C$102=Status!$A$2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B102:F102</xm:sqref>
        </x14:conditionalFormatting>
        <x14:conditionalFormatting xmlns:xm="http://schemas.microsoft.com/office/excel/2006/main">
          <x14:cfRule type="expression" priority="25" id="{DB342832-F09E-994E-88A0-AC44129F7730}">
            <xm:f>$C$105=Status!$A$5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" id="{35004188-D435-734A-A9DA-F672261009B0}">
            <xm:f>$C$105=Status!$A$4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" id="{B14399CC-1806-434E-A7E2-8C38FEF2EA72}">
            <xm:f>$C$105=Status!$A$3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" id="{7970CF6D-8C7F-E648-A7E9-F1A290B816CF}">
            <xm:f>$C$105=Status!$A$2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B105:F105</xm:sqref>
        </x14:conditionalFormatting>
        <x14:conditionalFormatting xmlns:xm="http://schemas.microsoft.com/office/excel/2006/main">
          <x14:cfRule type="expression" priority="21" id="{3E661C15-4868-6042-BC6A-F9AFAA67A05E}">
            <xm:f>$C$106=Status!$A$5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" id="{997E8FA3-722C-5440-BEF2-341C97156E6E}">
            <xm:f>$C$106=Status!$A$4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0C402888-AF17-444E-86DE-240003B8DE7F}">
            <xm:f>$C$106=Status!$A$3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" id="{FD831667-3982-9B4F-8EF3-E8BDF10255E3}">
            <xm:f>$C$106=Status!$A$2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B106:F106</xm:sqref>
        </x14:conditionalFormatting>
        <x14:conditionalFormatting xmlns:xm="http://schemas.microsoft.com/office/excel/2006/main">
          <x14:cfRule type="expression" priority="17" id="{08492F14-2EC9-2640-B04F-72719145EEB3}">
            <xm:f>$C$109=Status!$A$5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" id="{E0FAF9B0-AC69-CE4A-99A2-5A87D4D695EA}">
            <xm:f>$C$109=Status!$A$4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" id="{4B047151-B7D1-7449-832D-ABFCEB88765C}">
            <xm:f>$C$109=Status!$A$3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" id="{1EE3C4F9-4CE7-E143-89BF-9D4C6284E580}">
            <xm:f>$C$109=Status!$A$2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B109:F109</xm:sqref>
        </x14:conditionalFormatting>
        <x14:conditionalFormatting xmlns:xm="http://schemas.microsoft.com/office/excel/2006/main">
          <x14:cfRule type="expression" priority="13" id="{07785A4A-DDF3-F34D-8E0D-CA5E164AC9FC}">
            <xm:f>$C$110=Status!$A$5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" id="{4D4A1F88-3800-E848-BA70-9EC9D8EC3179}">
            <xm:f>$C$110=Status!$A$4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" id="{50E5B400-0B36-FE47-9477-11E736E0F589}">
            <xm:f>$C$110=Status!$A$3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" id="{D71933C8-5435-EA45-BD9D-EAE7686680B9}">
            <xm:f>$C$110=Status!$A$2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B110:F110</xm:sqref>
        </x14:conditionalFormatting>
        <x14:conditionalFormatting xmlns:xm="http://schemas.microsoft.com/office/excel/2006/main">
          <x14:cfRule type="expression" priority="9" id="{B8299CA4-D5AC-634B-B791-005915364B9A}">
            <xm:f>$C$111=Status!$A$5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" id="{364D8898-0494-BB41-9070-8697A7EAF4D2}">
            <xm:f>$C$111=Status!$A$4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" id="{5444948D-C2B4-4E42-97BD-09DD70CA47C0}">
            <xm:f>$C$111=Status!$A$3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" id="{3D8BD2CE-3907-9448-8224-D9002529C27B}">
            <xm:f>$C$111=Status!$A$2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B111:F111</xm:sqref>
        </x14:conditionalFormatting>
        <x14:conditionalFormatting xmlns:xm="http://schemas.microsoft.com/office/excel/2006/main">
          <x14:cfRule type="expression" priority="5" id="{B05F6CF0-76E7-B946-9774-5541C6D762BA}">
            <xm:f>$C$112=Status!$A$5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" id="{1DD569D9-87F3-9A42-BB1A-B6330110711D}">
            <xm:f>$C$112=Status!$A$4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" id="{2D2205CC-C295-AB45-A2DA-277A890FD8E5}">
            <xm:f>$C$112=Status!$A$3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" id="{7037F644-E877-8A43-AD1D-1874DE7BE3D0}">
            <xm:f>$C$112=Status!$A$2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B112:F112</xm:sqref>
        </x14:conditionalFormatting>
        <x14:conditionalFormatting xmlns:xm="http://schemas.microsoft.com/office/excel/2006/main">
          <x14:cfRule type="expression" priority="1" id="{E98BFBB7-C1F1-5B48-8B87-2A429CAA4C85}">
            <xm:f>$C$113=Status!$A$5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92F25F8E-FA31-ED43-9B93-47D107E7D2B0}">
            <xm:f>$C$113=Status!$A$4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8CFEA94F-977A-1F4A-8526-A6AF04AF0C2B}">
            <xm:f>$C$113=Status!$A$3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" id="{1E3AA79E-F0E6-7640-9379-0341AA9E6F29}">
            <xm:f>$C$113=Status!$A$2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B113:F113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8F211-745C-224D-9E11-DB300FE6D2E4}">
          <x14:formula1>
            <xm:f>Status!$A$2:$A$5</xm:f>
          </x14:formula1>
          <xm:sqref>C4:F8 C11:F12 C15:F17 C20:F33 C36:F38 C41:F48 C51:F51 C54:F55 C58:F59 C62:F63 C66:F72 C75:F75 C78:F83 C86:F89 C92:F102 C105:F106 C109:F113 F3 F10 F108 F19 F35 F40 F50 F53 F57 F61 F65 F74 F77 F85 F91 F104 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3D4BD-5D8A-3C44-A945-804AD50980BE}">
  <sheetPr codeName="Sheet3"/>
  <dimension ref="A1:A5"/>
  <sheetViews>
    <sheetView workbookViewId="0">
      <selection activeCell="A2" sqref="A2:A5"/>
    </sheetView>
  </sheetViews>
  <sheetFormatPr baseColWidth="10" defaultColWidth="10.5" defaultRowHeight="16"/>
  <cols>
    <col min="1" max="1" width="19" customWidth="1"/>
  </cols>
  <sheetData>
    <row r="1" spans="1:1">
      <c r="A1" t="s">
        <v>102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</sheetData>
  <sheetProtection sheet="1" objects="1" scenarios="1"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Eveniment</vt:lpstr>
      <vt:lpstr>Sarcini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2023-01-26T14:46:33Z</dcterms:created>
  <dcterms:modified xsi:type="dcterms:W3CDTF">2023-01-27T13:38:55Z</dcterms:modified>
</cp:coreProperties>
</file>