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ristianandrei/Library/CloudStorage/Dropbox/2023/3. FRAS 2023/3. Comisia de raliuri/Caiet de sarcini pentru organiztaori/Anexa 5 - Ghid Plan Orar/"/>
    </mc:Choice>
  </mc:AlternateContent>
  <xr:revisionPtr revIDLastSave="0" documentId="13_ncr:1_{D8A9AE16-587C-B949-8AB0-CADC2DA75E0C}" xr6:coauthVersionLast="47" xr6:coauthVersionMax="47" xr10:uidLastSave="{00000000-0000-0000-0000-000000000000}"/>
  <bookViews>
    <workbookView xWindow="0" yWindow="500" windowWidth="33600" windowHeight="20500" activeTab="1" xr2:uid="{100CFDD6-9B73-1242-B7B8-C9E2F7995762}"/>
  </bookViews>
  <sheets>
    <sheet name="Început de raliu (Modele)" sheetId="1" r:id="rId1"/>
    <sheet name="Plan orar model" sheetId="2" r:id="rId2"/>
    <sheet name="Situații Speciale" sheetId="3" r:id="rId3"/>
  </sheets>
  <definedNames>
    <definedName name="_xlnm.Print_Area" localSheetId="0">'Început de raliu (Modele)'!$A$1:$J$96</definedName>
    <definedName name="_xlnm.Print_Area" localSheetId="1">'Plan orar model'!$A$1:$J$88</definedName>
    <definedName name="_xlnm.Print_Area" localSheetId="2">'Situații Speciale'!$A$1:$J$117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2" i="3" l="1"/>
  <c r="F109" i="3"/>
  <c r="E107" i="3"/>
  <c r="D107" i="3"/>
  <c r="F105" i="3"/>
  <c r="F107" i="3" s="1"/>
  <c r="H105" i="3"/>
  <c r="E93" i="3"/>
  <c r="D92" i="3"/>
  <c r="E83" i="3"/>
  <c r="D83" i="3"/>
  <c r="E98" i="3"/>
  <c r="D98" i="3"/>
  <c r="F96" i="3"/>
  <c r="F92" i="3" s="1"/>
  <c r="F94" i="3"/>
  <c r="F98" i="3" s="1"/>
  <c r="E90" i="3"/>
  <c r="D90" i="3"/>
  <c r="F88" i="3"/>
  <c r="F86" i="3"/>
  <c r="H84" i="3"/>
  <c r="H85" i="3" s="1"/>
  <c r="H86" i="3" s="1"/>
  <c r="H87" i="3" s="1"/>
  <c r="H88" i="3" s="1"/>
  <c r="H89" i="3" s="1"/>
  <c r="H91" i="3" s="1"/>
  <c r="H94" i="3" s="1"/>
  <c r="H95" i="3" s="1"/>
  <c r="H96" i="3" s="1"/>
  <c r="H97" i="3" s="1"/>
  <c r="H99" i="3" s="1"/>
  <c r="F84" i="3"/>
  <c r="E72" i="3"/>
  <c r="D72" i="3"/>
  <c r="E66" i="3"/>
  <c r="D66" i="3"/>
  <c r="E59" i="3"/>
  <c r="D59" i="3"/>
  <c r="H60" i="3"/>
  <c r="H61" i="3" s="1"/>
  <c r="H62" i="3" s="1"/>
  <c r="H63" i="3" s="1"/>
  <c r="H64" i="3" s="1"/>
  <c r="H65" i="3" s="1"/>
  <c r="H67" i="3" s="1"/>
  <c r="H68" i="3" s="1"/>
  <c r="H69" i="3" s="1"/>
  <c r="H70" i="3" s="1"/>
  <c r="H71" i="3" s="1"/>
  <c r="H73" i="3" s="1"/>
  <c r="F70" i="3"/>
  <c r="F68" i="3"/>
  <c r="F64" i="3"/>
  <c r="F62" i="3"/>
  <c r="F60" i="3"/>
  <c r="E48" i="3"/>
  <c r="D48" i="3"/>
  <c r="E43" i="3"/>
  <c r="E37" i="3"/>
  <c r="E112" i="3" l="1"/>
  <c r="F83" i="3"/>
  <c r="F112" i="3" s="1"/>
  <c r="F66" i="3"/>
  <c r="F72" i="3"/>
  <c r="F59" i="3"/>
  <c r="F90" i="3"/>
  <c r="D42" i="3"/>
  <c r="D37" i="3"/>
  <c r="F46" i="3"/>
  <c r="F42" i="3" s="1"/>
  <c r="F44" i="3"/>
  <c r="F40" i="3"/>
  <c r="H38" i="3"/>
  <c r="H39" i="3" s="1"/>
  <c r="H40" i="3" s="1"/>
  <c r="H41" i="3" s="1"/>
  <c r="H44" i="3" s="1"/>
  <c r="H45" i="3" s="1"/>
  <c r="H46" i="3" s="1"/>
  <c r="H47" i="3" s="1"/>
  <c r="H49" i="3" s="1"/>
  <c r="F38" i="3"/>
  <c r="F48" i="3" l="1"/>
  <c r="F37" i="3"/>
  <c r="H24" i="3" l="1"/>
  <c r="H26" i="3" s="1"/>
  <c r="E25" i="3"/>
  <c r="D25" i="3"/>
  <c r="F24" i="3"/>
  <c r="E8" i="3"/>
  <c r="D8" i="3"/>
  <c r="E13" i="3"/>
  <c r="D13" i="3"/>
  <c r="H9" i="3"/>
  <c r="H10" i="3" s="1"/>
  <c r="H11" i="3" s="1"/>
  <c r="F11" i="3"/>
  <c r="F9" i="3"/>
  <c r="F13" i="3" l="1"/>
  <c r="F25" i="3"/>
  <c r="F8" i="3"/>
  <c r="E85" i="2" l="1"/>
  <c r="D87" i="2"/>
  <c r="H50" i="2"/>
  <c r="H52" i="2" s="1"/>
  <c r="H54" i="2" s="1"/>
  <c r="H55" i="2" s="1"/>
  <c r="H56" i="2" s="1"/>
  <c r="H57" i="2" s="1"/>
  <c r="H58" i="2" s="1"/>
  <c r="H59" i="2" s="1"/>
  <c r="H60" i="2" s="1"/>
  <c r="H61" i="2" s="1"/>
  <c r="H63" i="2" s="1"/>
  <c r="H65" i="2" s="1"/>
  <c r="H66" i="2" s="1"/>
  <c r="H67" i="2" s="1"/>
  <c r="H68" i="2" s="1"/>
  <c r="H69" i="2" s="1"/>
  <c r="H70" i="2" s="1"/>
  <c r="H72" i="2" s="1"/>
  <c r="H73" i="2" s="1"/>
  <c r="E75" i="2"/>
  <c r="E87" i="2" s="1"/>
  <c r="D75" i="2"/>
  <c r="E71" i="2"/>
  <c r="D71" i="2"/>
  <c r="E64" i="2"/>
  <c r="D64" i="2"/>
  <c r="E62" i="2"/>
  <c r="D62" i="2"/>
  <c r="E53" i="2"/>
  <c r="D53" i="2"/>
  <c r="E30" i="2"/>
  <c r="D30" i="2"/>
  <c r="F73" i="2"/>
  <c r="F69" i="2"/>
  <c r="F64" i="2" s="1"/>
  <c r="F67" i="2"/>
  <c r="F65" i="2"/>
  <c r="F60" i="2"/>
  <c r="F58" i="2"/>
  <c r="F56" i="2"/>
  <c r="F54" i="2"/>
  <c r="F53" i="2" s="1"/>
  <c r="F50" i="2"/>
  <c r="F75" i="2" s="1"/>
  <c r="F87" i="2" s="1"/>
  <c r="C79" i="2"/>
  <c r="E39" i="2"/>
  <c r="D39" i="2"/>
  <c r="D85" i="2" s="1"/>
  <c r="H9" i="2"/>
  <c r="H10" i="2" s="1"/>
  <c r="H11" i="2" s="1"/>
  <c r="H12" i="2" s="1"/>
  <c r="H13" i="2" s="1"/>
  <c r="H14" i="2" s="1"/>
  <c r="H15" i="2" s="1"/>
  <c r="H16" i="2" s="1"/>
  <c r="H18" i="2" s="1"/>
  <c r="H20" i="2" s="1"/>
  <c r="H21" i="2" s="1"/>
  <c r="H22" i="2" s="1"/>
  <c r="H23" i="2" s="1"/>
  <c r="H24" i="2" s="1"/>
  <c r="H25" i="2" s="1"/>
  <c r="H26" i="2" s="1"/>
  <c r="H27" i="2" s="1"/>
  <c r="H29" i="2" s="1"/>
  <c r="H31" i="2" s="1"/>
  <c r="H32" i="2" s="1"/>
  <c r="H33" i="2" s="1"/>
  <c r="H34" i="2" s="1"/>
  <c r="H36" i="2" s="1"/>
  <c r="H37" i="2" s="1"/>
  <c r="E35" i="2"/>
  <c r="D35" i="2"/>
  <c r="E28" i="2"/>
  <c r="D28" i="2"/>
  <c r="E19" i="2"/>
  <c r="D19" i="2"/>
  <c r="E17" i="2"/>
  <c r="D17" i="2"/>
  <c r="E8" i="2"/>
  <c r="D8" i="2"/>
  <c r="F37" i="2"/>
  <c r="F33" i="2"/>
  <c r="F31" i="2"/>
  <c r="F30" i="2" s="1"/>
  <c r="F26" i="2"/>
  <c r="F24" i="2"/>
  <c r="F22" i="2"/>
  <c r="F20" i="2"/>
  <c r="F15" i="2"/>
  <c r="F13" i="2"/>
  <c r="F11" i="2"/>
  <c r="F9" i="2"/>
  <c r="E94" i="1"/>
  <c r="D94" i="1"/>
  <c r="F92" i="1"/>
  <c r="F90" i="1"/>
  <c r="F94" i="1" s="1"/>
  <c r="E71" i="1"/>
  <c r="D71" i="1"/>
  <c r="F69" i="1"/>
  <c r="F64" i="1"/>
  <c r="E39" i="1"/>
  <c r="D39" i="1"/>
  <c r="F37" i="1"/>
  <c r="F35" i="1"/>
  <c r="E17" i="1"/>
  <c r="D17" i="1"/>
  <c r="F15" i="1"/>
  <c r="F10" i="1"/>
  <c r="D88" i="2" l="1"/>
  <c r="E88" i="2"/>
  <c r="F71" i="2"/>
  <c r="G87" i="2"/>
  <c r="F62" i="2"/>
  <c r="F17" i="2"/>
  <c r="F19" i="2"/>
  <c r="F8" i="2"/>
  <c r="F28" i="2"/>
  <c r="F35" i="2"/>
  <c r="F39" i="2"/>
  <c r="F85" i="2" s="1"/>
  <c r="F88" i="2" s="1"/>
  <c r="F71" i="1"/>
  <c r="F39" i="1"/>
  <c r="F17" i="1"/>
  <c r="G88" i="2" l="1"/>
  <c r="G85" i="2"/>
</calcChain>
</file>

<file path=xl/sharedStrings.xml><?xml version="1.0" encoding="utf-8"?>
<sst xmlns="http://schemas.openxmlformats.org/spreadsheetml/2006/main" count="403" uniqueCount="132">
  <si>
    <t>Ceremonial Start</t>
  </si>
  <si>
    <t>Location</t>
  </si>
  <si>
    <t>Schedule</t>
  </si>
  <si>
    <r>
      <t>Location of Ceremonial Start</t>
    </r>
    <r>
      <rPr>
        <i/>
        <sz val="12"/>
        <color theme="1"/>
        <rFont val="Calibri"/>
        <family val="2"/>
        <scheme val="minor"/>
      </rPr>
      <t xml:space="preserve"> (City)</t>
    </r>
  </si>
  <si>
    <t>Numele Raliului - Data de desfășurare (în limba engleză)</t>
  </si>
  <si>
    <t>Data (în limba engleză)</t>
  </si>
  <si>
    <t>Shakedown</t>
  </si>
  <si>
    <t>TC</t>
  </si>
  <si>
    <r>
      <t xml:space="preserve">SS
</t>
    </r>
    <r>
      <rPr>
        <i/>
        <sz val="12"/>
        <color theme="1"/>
        <rFont val="Calibri"/>
        <family val="2"/>
        <scheme val="minor"/>
      </rPr>
      <t>Km</t>
    </r>
  </si>
  <si>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Km</t>
    </r>
  </si>
  <si>
    <t>Target Time</t>
  </si>
  <si>
    <r>
      <rPr>
        <b/>
        <sz val="12"/>
        <color theme="1"/>
        <rFont val="Calibri"/>
        <family val="2"/>
        <scheme val="minor"/>
      </rPr>
      <t xml:space="preserve">Liaison
</t>
    </r>
    <r>
      <rPr>
        <i/>
        <sz val="12"/>
        <color theme="1"/>
        <rFont val="Calibri"/>
        <family val="2"/>
        <scheme val="minor"/>
      </rPr>
      <t>Km</t>
    </r>
  </si>
  <si>
    <r>
      <t xml:space="preserve">City </t>
    </r>
    <r>
      <rPr>
        <i/>
        <sz val="12"/>
        <color theme="1"/>
        <rFont val="Calibri"/>
        <family val="2"/>
        <scheme val="minor"/>
      </rPr>
      <t>(Service Park - Location)</t>
    </r>
  </si>
  <si>
    <t>Location of Shakedown</t>
  </si>
  <si>
    <t>SD</t>
  </si>
  <si>
    <t>SHAKEDOWN NAME</t>
  </si>
  <si>
    <t>RC2, RC3, etc. Classes</t>
  </si>
  <si>
    <t>RC4, RC5, etc. Classes</t>
  </si>
  <si>
    <t>Shakedown Totals</t>
  </si>
  <si>
    <t>RALIU CU SHAKEDOWN DIVIZAT ÎN DOUĂ INTERVALE ORARE URMAT DE START FESTIV</t>
  </si>
  <si>
    <t>RALIU CU SHAKEDOWN COMUN URMAT DE START FESTIV</t>
  </si>
  <si>
    <t>RALIU CU START FESTIV URMAT DE SHAKEDOWN DIVIZAT ÎN DOUĂ INTERVALE ORARE</t>
  </si>
  <si>
    <t>RALIU CU START FESTIV URMAT DE SHAKEDOWN COMUN</t>
  </si>
  <si>
    <t>Start LEG 1 - Sections 1, 2 &amp; 3</t>
  </si>
  <si>
    <r>
      <t>1</t>
    </r>
    <r>
      <rPr>
        <b/>
        <vertAlign val="superscript"/>
        <sz val="12"/>
        <rFont val="Calibri"/>
        <family val="2"/>
        <scheme val="minor"/>
      </rPr>
      <t>st</t>
    </r>
    <r>
      <rPr>
        <b/>
        <sz val="12"/>
        <rFont val="Calibri"/>
        <family val="2"/>
        <scheme val="minor"/>
      </rPr>
      <t xml:space="preserve"> Car Due</t>
    </r>
  </si>
  <si>
    <r>
      <rPr>
        <b/>
        <sz val="12"/>
        <color theme="1"/>
        <rFont val="Calibri"/>
        <family val="2"/>
        <scheme val="minor"/>
      </rPr>
      <t>START - Service OUT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(City - Location)</t>
    </r>
  </si>
  <si>
    <r>
      <rPr>
        <b/>
        <sz val="12"/>
        <color theme="1"/>
        <rFont val="Calibri"/>
        <family val="2"/>
        <scheme val="minor"/>
      </rPr>
      <t>Refuel</t>
    </r>
    <r>
      <rPr>
        <i/>
        <sz val="12"/>
        <color theme="1"/>
        <rFont val="Calibri"/>
        <family val="2"/>
        <scheme val="minor"/>
      </rPr>
      <t xml:space="preserve"> (Location)
Distance to next Refuel</t>
    </r>
  </si>
  <si>
    <t>TC Location</t>
  </si>
  <si>
    <t>SS1</t>
  </si>
  <si>
    <t>SPECIAL STAGE NAME</t>
  </si>
  <si>
    <t>SS2</t>
  </si>
  <si>
    <t>SS3</t>
  </si>
  <si>
    <t>3A</t>
  </si>
  <si>
    <t>3B</t>
  </si>
  <si>
    <r>
      <t xml:space="preserve">Regrouping &amp; Technical Zone </t>
    </r>
    <r>
      <rPr>
        <b/>
        <sz val="12"/>
        <color theme="1"/>
        <rFont val="Calibri"/>
        <family val="2"/>
        <scheme val="minor"/>
      </rPr>
      <t>IN</t>
    </r>
  </si>
  <si>
    <r>
      <t xml:space="preserve">Regrouping &amp; Technical Zone </t>
    </r>
    <r>
      <rPr>
        <b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/ Service </t>
    </r>
    <r>
      <rPr>
        <b/>
        <sz val="12"/>
        <color theme="1"/>
        <rFont val="Calibri"/>
        <family val="2"/>
        <scheme val="minor"/>
      </rPr>
      <t>IN</t>
    </r>
  </si>
  <si>
    <r>
      <t>SERVICE A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(City - Location)</t>
    </r>
  </si>
  <si>
    <t>3C</t>
  </si>
  <si>
    <r>
      <t xml:space="preserve">Service </t>
    </r>
    <r>
      <rPr>
        <b/>
        <sz val="12"/>
        <color theme="1"/>
        <rFont val="Calibri"/>
        <family val="2"/>
        <scheme val="minor"/>
      </rPr>
      <t>OUT</t>
    </r>
  </si>
  <si>
    <t>SS4</t>
  </si>
  <si>
    <t>SS5</t>
  </si>
  <si>
    <t>SS6</t>
  </si>
  <si>
    <t>6A</t>
  </si>
  <si>
    <t>6B</t>
  </si>
  <si>
    <r>
      <t>SERVICE B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(City - Location)</t>
    </r>
  </si>
  <si>
    <t>6C</t>
  </si>
  <si>
    <t>SS7</t>
  </si>
  <si>
    <t>7A</t>
  </si>
  <si>
    <t>7B</t>
  </si>
  <si>
    <t>7C</t>
  </si>
  <si>
    <r>
      <t>SERVICE C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(City - Location)</t>
    </r>
  </si>
  <si>
    <t>7D</t>
  </si>
  <si>
    <r>
      <t xml:space="preserve">Service </t>
    </r>
    <r>
      <rPr>
        <b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*</t>
    </r>
  </si>
  <si>
    <r>
      <t xml:space="preserve">Technical Zone </t>
    </r>
    <r>
      <rPr>
        <b/>
        <sz val="12"/>
        <color theme="1"/>
        <rFont val="Calibri"/>
        <family val="2"/>
        <scheme val="minor"/>
      </rPr>
      <t>IN</t>
    </r>
  </si>
  <si>
    <r>
      <t xml:space="preserve">Technical Zone </t>
    </r>
    <r>
      <rPr>
        <b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/ Service </t>
    </r>
    <r>
      <rPr>
        <b/>
        <sz val="12"/>
        <color theme="1"/>
        <rFont val="Calibri"/>
        <family val="2"/>
        <scheme val="minor"/>
      </rPr>
      <t>IN</t>
    </r>
  </si>
  <si>
    <t>Leg 1 Totals</t>
  </si>
  <si>
    <t>* Early arrival is permitted</t>
  </si>
  <si>
    <t>Sunrise</t>
  </si>
  <si>
    <t>Sunset</t>
  </si>
  <si>
    <t>v1.0</t>
  </si>
  <si>
    <r>
      <t xml:space="preserve">Overnight Parc Fermé </t>
    </r>
    <r>
      <rPr>
        <b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* </t>
    </r>
    <r>
      <rPr>
        <i/>
        <sz val="12"/>
        <color theme="1"/>
        <rFont val="Calibri"/>
        <family val="2"/>
        <scheme val="minor"/>
      </rPr>
      <t>(City - Location)</t>
    </r>
  </si>
  <si>
    <t>Section 1</t>
  </si>
  <si>
    <t>Section 2</t>
  </si>
  <si>
    <t>Section 3</t>
  </si>
  <si>
    <t>LEG 2 - Sections 4 &amp; 5</t>
  </si>
  <si>
    <t>7E</t>
  </si>
  <si>
    <t>7G</t>
  </si>
  <si>
    <r>
      <t xml:space="preserve">Parc Fermé </t>
    </r>
    <r>
      <rPr>
        <b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(City - Location)</t>
    </r>
  </si>
  <si>
    <t>7F</t>
  </si>
  <si>
    <r>
      <t xml:space="preserve">Service </t>
    </r>
    <r>
      <rPr>
        <b/>
        <sz val="12"/>
        <color theme="1"/>
        <rFont val="Calibri"/>
        <family val="2"/>
        <scheme val="minor"/>
      </rPr>
      <t>IN</t>
    </r>
  </si>
  <si>
    <r>
      <t>SERVICE D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(City - Location)</t>
    </r>
  </si>
  <si>
    <t>SS8</t>
  </si>
  <si>
    <t>SS9</t>
  </si>
  <si>
    <t>SS10</t>
  </si>
  <si>
    <t>10A</t>
  </si>
  <si>
    <t>10B</t>
  </si>
  <si>
    <t>10C</t>
  </si>
  <si>
    <r>
      <t>SERVICE E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(City - Location)</t>
    </r>
  </si>
  <si>
    <t>SS11</t>
  </si>
  <si>
    <t>SS12</t>
  </si>
  <si>
    <t>12A</t>
  </si>
  <si>
    <t>12B</t>
  </si>
  <si>
    <t>12C</t>
  </si>
  <si>
    <t>12D</t>
  </si>
  <si>
    <r>
      <t>SERVICE F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(City - Location)</t>
    </r>
  </si>
  <si>
    <t>Section 4</t>
  </si>
  <si>
    <t>Section 5</t>
  </si>
  <si>
    <t>Leg 2 Totals</t>
  </si>
  <si>
    <r>
      <t>SPECIAL STAGE NAME</t>
    </r>
    <r>
      <rPr>
        <i/>
        <sz val="12"/>
        <color theme="1"/>
        <rFont val="Calibri"/>
        <family val="2"/>
        <scheme val="minor"/>
      </rPr>
      <t xml:space="preserve"> (Power Stage)</t>
    </r>
  </si>
  <si>
    <r>
      <t xml:space="preserve">Parc Fermé </t>
    </r>
    <r>
      <rPr>
        <b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* </t>
    </r>
    <r>
      <rPr>
        <i/>
        <sz val="12"/>
        <color theme="1"/>
        <rFont val="Calibri"/>
        <family val="2"/>
        <scheme val="minor"/>
      </rPr>
      <t>(City - Location)</t>
    </r>
  </si>
  <si>
    <t>TOTALS OF THE RALLY</t>
  </si>
  <si>
    <t>SS</t>
  </si>
  <si>
    <t>Liaison</t>
  </si>
  <si>
    <t>Total</t>
  </si>
  <si>
    <t>%</t>
  </si>
  <si>
    <t>Sections 1, 2 &amp; 3 - 7 Special Stages</t>
  </si>
  <si>
    <t>Sections 4 &amp; 5 - 5 Special Stages</t>
  </si>
  <si>
    <t>Total - 12 Special Stages</t>
  </si>
  <si>
    <t>Start LEG 1 - Sections 1</t>
  </si>
  <si>
    <t>SUPER SPECIAL STAGE NAME</t>
  </si>
  <si>
    <t>1A</t>
  </si>
  <si>
    <t>Leg 1 - Section 1 Totals</t>
  </si>
  <si>
    <t>LEG 1 - Sections 2, 3...</t>
  </si>
  <si>
    <t>1B</t>
  </si>
  <si>
    <t>1C</t>
  </si>
  <si>
    <t>1D</t>
  </si>
  <si>
    <t>(…)</t>
  </si>
  <si>
    <t>PROBĂ SUPER SPECIALĂ LA ÎNCEPUTUL RALIULUI</t>
  </si>
  <si>
    <t>ALIMENTARE ÎNDEPĂRTATĂ</t>
  </si>
  <si>
    <t>Start LEG 1 - Sections 1, 2...</t>
  </si>
  <si>
    <r>
      <t xml:space="preserve">REMOTE Refuel </t>
    </r>
    <r>
      <rPr>
        <i/>
        <sz val="12"/>
        <color theme="1"/>
        <rFont val="Calibri"/>
        <family val="2"/>
        <scheme val="minor"/>
      </rPr>
      <t>(Location)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Distance to next Refuel</t>
    </r>
  </si>
  <si>
    <t xml:space="preserve">SERVICE ÎNCEPĂRTAT / SERVICE DE ROȚI </t>
  </si>
  <si>
    <t>2A</t>
  </si>
  <si>
    <t>2B</t>
  </si>
  <si>
    <t>2C</t>
  </si>
  <si>
    <r>
      <t xml:space="preserve">Regrouping &amp; Technical Zone </t>
    </r>
    <r>
      <rPr>
        <b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/ Remote Service </t>
    </r>
    <r>
      <rPr>
        <b/>
        <sz val="12"/>
        <color theme="1"/>
        <rFont val="Calibri"/>
        <family val="2"/>
        <scheme val="minor"/>
      </rPr>
      <t>IN</t>
    </r>
  </si>
  <si>
    <r>
      <t>REMOTE SERVICE A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(City - Location)</t>
    </r>
  </si>
  <si>
    <t>FLEXI-SERVICE CLASIC ÎNAINTE DE INTRARE ÎN REGRUPARE DE NOAPTE (PARC ÎNCHIS)</t>
  </si>
  <si>
    <r>
      <t xml:space="preserve">Parc Fermé &amp; Technical Zone </t>
    </r>
    <r>
      <rPr>
        <b/>
        <sz val="12"/>
        <color theme="1"/>
        <rFont val="Calibri"/>
        <family val="2"/>
        <scheme val="minor"/>
      </rPr>
      <t>IN</t>
    </r>
  </si>
  <si>
    <r>
      <t xml:space="preserve">Parc Fermé </t>
    </r>
    <r>
      <rPr>
        <b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/ Flexi-Service </t>
    </r>
    <r>
      <rPr>
        <b/>
        <sz val="12"/>
        <color theme="1"/>
        <rFont val="Calibri"/>
        <family val="2"/>
        <scheme val="minor"/>
      </rPr>
      <t>IN</t>
    </r>
  </si>
  <si>
    <t>00:10 (min)</t>
  </si>
  <si>
    <r>
      <t>FLEXI-SERVICE C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(City - Location)</t>
    </r>
  </si>
  <si>
    <r>
      <t xml:space="preserve">Flexi-Service </t>
    </r>
    <r>
      <rPr>
        <b/>
        <sz val="12"/>
        <color theme="1"/>
        <rFont val="Calibri"/>
        <family val="2"/>
        <scheme val="minor"/>
      </rPr>
      <t>OUT</t>
    </r>
  </si>
  <si>
    <r>
      <t xml:space="preserve">Overnight Parc Fermé </t>
    </r>
    <r>
      <rPr>
        <b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(City - Location)</t>
    </r>
  </si>
  <si>
    <t>All cars must be returned to Parc Fermé no later than</t>
  </si>
  <si>
    <t>RA
1</t>
  </si>
  <si>
    <t>RA
2</t>
  </si>
  <si>
    <t>RA
3</t>
  </si>
  <si>
    <t>RA
4</t>
  </si>
  <si>
    <t>RA
5</t>
  </si>
  <si>
    <t>SERVICE ÎNCEPĂRTAT / SERVICE DE ROȚI URMAT DE ALIMENTARE</t>
  </si>
  <si>
    <r>
      <t xml:space="preserve">Refuel </t>
    </r>
    <r>
      <rPr>
        <i/>
        <sz val="12"/>
        <color theme="1"/>
        <rFont val="Calibri"/>
        <family val="2"/>
        <scheme val="minor"/>
      </rPr>
      <t>(Location)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Distance to next Refuel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</si>
</sst>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0.00\)"/>
    <numFmt numFmtId="165" formatCode="[$]hh:mm;@" x16r2:formatCode16="[$-en-RO,1]hh:mm;@"/>
  </numFmts>
  <fonts count="1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A9DB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8">
    <xf numFmtId="0" fontId="0" fillId="0" borderId="0" xfId="0"/>
    <xf numFmtId="0" fontId="0" fillId="3" borderId="0" xfId="0" applyFill="1"/>
    <xf numFmtId="0" fontId="0" fillId="3" borderId="2" xfId="0" applyFill="1" applyBorder="1"/>
    <xf numFmtId="0" fontId="0" fillId="3" borderId="3" xfId="0" applyFill="1" applyBorder="1" applyAlignment="1">
      <alignment horizontal="left" vertical="center"/>
    </xf>
    <xf numFmtId="0" fontId="0" fillId="3" borderId="3" xfId="0" applyFill="1" applyBorder="1"/>
    <xf numFmtId="0" fontId="0" fillId="3" borderId="0" xfId="0" applyFill="1" applyAlignment="1">
      <alignment vertical="center"/>
    </xf>
    <xf numFmtId="0" fontId="0" fillId="3" borderId="8" xfId="0" applyFill="1" applyBorder="1"/>
    <xf numFmtId="0" fontId="0" fillId="3" borderId="9" xfId="0" applyFill="1" applyBorder="1"/>
    <xf numFmtId="0" fontId="3" fillId="2" borderId="13" xfId="0" applyFont="1" applyFill="1" applyBorder="1"/>
    <xf numFmtId="0" fontId="3" fillId="2" borderId="15" xfId="0" applyFont="1" applyFill="1" applyBorder="1"/>
    <xf numFmtId="20" fontId="0" fillId="3" borderId="0" xfId="0" applyNumberFormat="1" applyFill="1" applyAlignment="1">
      <alignment horizontal="center" vertic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9" xfId="0" applyFill="1" applyBorder="1" applyAlignment="1">
      <alignment vertical="center"/>
    </xf>
    <xf numFmtId="2" fontId="0" fillId="3" borderId="0" xfId="0" applyNumberForma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horizontal="left" vertical="center"/>
    </xf>
    <xf numFmtId="0" fontId="0" fillId="3" borderId="22" xfId="0" applyFill="1" applyBorder="1" applyAlignment="1">
      <alignment vertical="center"/>
    </xf>
    <xf numFmtId="2" fontId="0" fillId="3" borderId="22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2" fontId="4" fillId="3" borderId="17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20" fontId="4" fillId="3" borderId="17" xfId="0" applyNumberFormat="1" applyFont="1" applyFill="1" applyBorder="1" applyAlignment="1">
      <alignment horizontal="center" vertical="center"/>
    </xf>
    <xf numFmtId="20" fontId="4" fillId="3" borderId="18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20" fontId="2" fillId="3" borderId="3" xfId="0" applyNumberFormat="1" applyFont="1" applyFill="1" applyBorder="1" applyAlignment="1">
      <alignment horizontal="center" vertical="center"/>
    </xf>
    <xf numFmtId="20" fontId="2" fillId="3" borderId="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0" fontId="4" fillId="3" borderId="3" xfId="0" applyNumberFormat="1" applyFont="1" applyFill="1" applyBorder="1" applyAlignment="1">
      <alignment horizontal="center" vertical="center"/>
    </xf>
    <xf numFmtId="20" fontId="4" fillId="3" borderId="4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7" fillId="3" borderId="11" xfId="0" applyFont="1" applyFill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 readingOrder="1"/>
    </xf>
    <xf numFmtId="0" fontId="7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20" fontId="16" fillId="3" borderId="1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20" fontId="0" fillId="3" borderId="20" xfId="0" applyNumberForma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vertical="center" wrapText="1"/>
    </xf>
    <xf numFmtId="0" fontId="0" fillId="7" borderId="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20" fontId="0" fillId="3" borderId="22" xfId="0" applyNumberForma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2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8" borderId="13" xfId="0" applyFill="1" applyBorder="1" applyAlignment="1">
      <alignment vertical="center"/>
    </xf>
    <xf numFmtId="0" fontId="2" fillId="8" borderId="14" xfId="0" applyFont="1" applyFill="1" applyBorder="1" applyAlignment="1">
      <alignment vertical="center"/>
    </xf>
    <xf numFmtId="20" fontId="2" fillId="8" borderId="14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vertical="center" wrapText="1"/>
    </xf>
    <xf numFmtId="0" fontId="0" fillId="7" borderId="22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164" fontId="7" fillId="7" borderId="3" xfId="0" applyNumberFormat="1" applyFont="1" applyFill="1" applyBorder="1" applyAlignment="1">
      <alignment horizontal="center"/>
    </xf>
    <xf numFmtId="164" fontId="2" fillId="8" borderId="14" xfId="0" applyNumberFormat="1" applyFont="1" applyFill="1" applyBorder="1" applyAlignment="1">
      <alignment horizontal="center" vertical="center"/>
    </xf>
    <xf numFmtId="20" fontId="0" fillId="3" borderId="23" xfId="0" applyNumberFormat="1" applyFill="1" applyBorder="1" applyAlignment="1">
      <alignment horizontal="center" vertical="center"/>
    </xf>
    <xf numFmtId="165" fontId="4" fillId="3" borderId="23" xfId="0" applyNumberFormat="1" applyFont="1" applyFill="1" applyBorder="1" applyAlignment="1">
      <alignment horizontal="center" vertical="center"/>
    </xf>
    <xf numFmtId="20" fontId="4" fillId="3" borderId="23" xfId="0" applyNumberFormat="1" applyFont="1" applyFill="1" applyBorder="1" applyAlignment="1">
      <alignment horizontal="center" vertical="center"/>
    </xf>
    <xf numFmtId="20" fontId="2" fillId="3" borderId="23" xfId="0" applyNumberFormat="1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20" fontId="0" fillId="3" borderId="3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20" fontId="0" fillId="3" borderId="4" xfId="0" applyNumberFormat="1" applyFill="1" applyBorder="1" applyAlignment="1">
      <alignment horizontal="center" vertical="center"/>
    </xf>
    <xf numFmtId="20" fontId="0" fillId="8" borderId="15" xfId="0" applyNumberForma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22" fontId="8" fillId="3" borderId="22" xfId="0" applyNumberFormat="1" applyFont="1" applyFill="1" applyBorder="1" applyAlignment="1">
      <alignment horizontal="left" vertical="center"/>
    </xf>
    <xf numFmtId="0" fontId="4" fillId="4" borderId="21" xfId="0" applyFon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3" borderId="27" xfId="0" applyFill="1" applyBorder="1"/>
    <xf numFmtId="0" fontId="0" fillId="3" borderId="29" xfId="0" applyFill="1" applyBorder="1"/>
    <xf numFmtId="0" fontId="0" fillId="3" borderId="30" xfId="0" applyFill="1" applyBorder="1"/>
    <xf numFmtId="0" fontId="4" fillId="3" borderId="19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2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20" fontId="4" fillId="3" borderId="20" xfId="0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20" fontId="4" fillId="7" borderId="18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20" fontId="4" fillId="7" borderId="23" xfId="0" applyNumberFormat="1" applyFont="1" applyFill="1" applyBorder="1" applyAlignment="1">
      <alignment horizontal="center" vertical="center"/>
    </xf>
    <xf numFmtId="164" fontId="7" fillId="7" borderId="17" xfId="0" applyNumberFormat="1" applyFont="1" applyFill="1" applyBorder="1" applyAlignment="1">
      <alignment horizontal="center" vertical="center"/>
    </xf>
    <xf numFmtId="164" fontId="7" fillId="7" borderId="22" xfId="0" applyNumberFormat="1" applyFont="1" applyFill="1" applyBorder="1" applyAlignment="1">
      <alignment horizontal="center" vertical="center"/>
    </xf>
    <xf numFmtId="0" fontId="0" fillId="3" borderId="31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vertical="center"/>
    </xf>
    <xf numFmtId="2" fontId="4" fillId="3" borderId="35" xfId="0" applyNumberFormat="1" applyFont="1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20" fontId="4" fillId="3" borderId="36" xfId="0" applyNumberFormat="1" applyFont="1" applyFill="1" applyBorder="1" applyAlignment="1">
      <alignment horizontal="center" vertical="center"/>
    </xf>
    <xf numFmtId="20" fontId="15" fillId="3" borderId="20" xfId="0" applyNumberFormat="1" applyFont="1" applyFill="1" applyBorder="1" applyAlignment="1">
      <alignment horizontal="center" vertical="center"/>
    </xf>
    <xf numFmtId="10" fontId="0" fillId="3" borderId="20" xfId="0" applyNumberFormat="1" applyFill="1" applyBorder="1" applyAlignment="1">
      <alignment horizontal="center" vertical="center"/>
    </xf>
    <xf numFmtId="10" fontId="0" fillId="3" borderId="23" xfId="0" applyNumberForma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10" fontId="4" fillId="4" borderId="23" xfId="0" applyNumberFormat="1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 textRotation="180"/>
    </xf>
    <xf numFmtId="0" fontId="1" fillId="6" borderId="25" xfId="0" applyFont="1" applyFill="1" applyBorder="1" applyAlignment="1">
      <alignment horizontal="center" vertical="center" textRotation="180"/>
    </xf>
    <xf numFmtId="0" fontId="1" fillId="6" borderId="26" xfId="0" applyFont="1" applyFill="1" applyBorder="1" applyAlignment="1">
      <alignment horizontal="center" vertical="center" textRotation="180"/>
    </xf>
    <xf numFmtId="0" fontId="9" fillId="6" borderId="24" xfId="0" applyFont="1" applyFill="1" applyBorder="1" applyAlignment="1">
      <alignment horizontal="center" vertical="center" textRotation="180"/>
    </xf>
    <xf numFmtId="0" fontId="9" fillId="6" borderId="25" xfId="0" applyFont="1" applyFill="1" applyBorder="1" applyAlignment="1">
      <alignment horizontal="center" vertical="center" textRotation="180"/>
    </xf>
    <xf numFmtId="0" fontId="9" fillId="6" borderId="26" xfId="0" applyFont="1" applyFill="1" applyBorder="1" applyAlignment="1">
      <alignment horizontal="center" vertical="center" textRotation="180"/>
    </xf>
    <xf numFmtId="0" fontId="2" fillId="3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 textRotation="180"/>
    </xf>
    <xf numFmtId="0" fontId="1" fillId="6" borderId="28" xfId="0" applyFont="1" applyFill="1" applyBorder="1" applyAlignment="1">
      <alignment horizontal="center" vertical="center" textRotation="180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22" xfId="0" applyFont="1" applyFill="1" applyBorder="1" applyAlignment="1">
      <alignment horizontal="left" vertical="center"/>
    </xf>
    <xf numFmtId="164" fontId="7" fillId="7" borderId="17" xfId="0" applyNumberFormat="1" applyFont="1" applyFill="1" applyBorder="1" applyAlignment="1">
      <alignment horizontal="center"/>
    </xf>
    <xf numFmtId="164" fontId="7" fillId="7" borderId="2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 textRotation="180"/>
    </xf>
    <xf numFmtId="0" fontId="1" fillId="6" borderId="9" xfId="0" applyFont="1" applyFill="1" applyBorder="1" applyAlignment="1">
      <alignment horizontal="center" vertical="center" textRotation="180"/>
    </xf>
    <xf numFmtId="0" fontId="1" fillId="6" borderId="12" xfId="0" applyFont="1" applyFill="1" applyBorder="1" applyAlignment="1">
      <alignment horizontal="center" vertical="center" textRotation="180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right" vertical="center"/>
    </xf>
  </cellXfs>
  <cellStyles count="2">
    <cellStyle name="Normal" xfId="0" builtinId="0"/>
    <cellStyle name="Normal 8" xfId="1" xr:uid="{B8B2A6BB-9B7C-B940-94A8-32238482350C}"/>
  </cellStyles>
  <dxfs count="0"/>
  <tableStyles count="0" defaultTableStyle="TableStyleMedium2" defaultPivotStyle="PivotStyleLight16"/>
  <colors>
    <mruColors>
      <color rgb="FFFFFF00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B16A-62D5-0649-AF62-6E9A84F154A9}">
  <dimension ref="A1:J96"/>
  <sheetViews>
    <sheetView showWhiteSpace="0" zoomScale="140" zoomScaleNormal="140" workbookViewId="0">
      <selection activeCell="C12" sqref="C12"/>
    </sheetView>
  </sheetViews>
  <sheetFormatPr baseColWidth="10" defaultRowHeight="16" x14ac:dyDescent="0.2"/>
  <cols>
    <col min="1" max="1" width="2.33203125" style="1" customWidth="1"/>
    <col min="2" max="2" width="8.5" style="1" customWidth="1"/>
    <col min="3" max="3" width="35.6640625" style="1" customWidth="1"/>
    <col min="4" max="8" width="9.33203125" style="1" customWidth="1"/>
    <col min="9" max="9" width="2.33203125" style="1" customWidth="1"/>
    <col min="10" max="10" width="3.1640625" style="1" customWidth="1"/>
    <col min="11" max="16384" width="10.83203125" style="1"/>
  </cols>
  <sheetData>
    <row r="1" spans="1:10" ht="18" customHeight="1" x14ac:dyDescent="0.2">
      <c r="A1" s="154" t="s">
        <v>19</v>
      </c>
      <c r="B1" s="154"/>
      <c r="C1" s="154"/>
      <c r="D1" s="154"/>
      <c r="E1" s="154"/>
      <c r="F1" s="154"/>
      <c r="G1" s="154"/>
      <c r="H1" s="154"/>
      <c r="I1" s="154"/>
    </row>
    <row r="2" spans="1:10" ht="18" customHeight="1" thickBot="1" x14ac:dyDescent="0.25"/>
    <row r="3" spans="1:10" s="5" customFormat="1" ht="30" customHeight="1" thickBot="1" x14ac:dyDescent="0.25">
      <c r="A3" s="155" t="s">
        <v>4</v>
      </c>
      <c r="B3" s="156"/>
      <c r="C3" s="156"/>
      <c r="D3" s="156"/>
      <c r="E3" s="156"/>
      <c r="F3" s="156"/>
      <c r="G3" s="156"/>
      <c r="H3" s="156"/>
      <c r="I3" s="157"/>
    </row>
    <row r="4" spans="1:10" s="5" customFormat="1" ht="5" customHeight="1" thickBot="1" x14ac:dyDescent="0.25">
      <c r="A4" s="22"/>
      <c r="I4" s="24"/>
    </row>
    <row r="5" spans="1:10" s="5" customFormat="1" ht="20" customHeight="1" thickBot="1" x14ac:dyDescent="0.25">
      <c r="A5" s="58"/>
      <c r="B5" s="158" t="s">
        <v>6</v>
      </c>
      <c r="C5" s="158"/>
      <c r="D5" s="159" t="s">
        <v>5</v>
      </c>
      <c r="E5" s="159"/>
      <c r="F5" s="159"/>
      <c r="G5" s="159"/>
      <c r="H5" s="159"/>
      <c r="I5" s="59"/>
    </row>
    <row r="6" spans="1:10" s="5" customFormat="1" ht="5" customHeight="1" x14ac:dyDescent="0.2">
      <c r="A6" s="22"/>
      <c r="I6" s="24"/>
    </row>
    <row r="7" spans="1:10" s="5" customFormat="1" ht="30" customHeight="1" x14ac:dyDescent="0.2">
      <c r="A7" s="22"/>
      <c r="B7" s="65" t="s">
        <v>7</v>
      </c>
      <c r="C7" s="16" t="s">
        <v>1</v>
      </c>
      <c r="D7" s="17" t="s">
        <v>8</v>
      </c>
      <c r="E7" s="18" t="s">
        <v>11</v>
      </c>
      <c r="F7" s="18" t="s">
        <v>9</v>
      </c>
      <c r="G7" s="153" t="s">
        <v>2</v>
      </c>
      <c r="H7" s="153"/>
      <c r="I7" s="24"/>
    </row>
    <row r="8" spans="1:10" s="5" customFormat="1" ht="5" customHeight="1" thickBot="1" x14ac:dyDescent="0.25">
      <c r="A8" s="22"/>
      <c r="I8" s="24"/>
    </row>
    <row r="9" spans="1:10" s="5" customFormat="1" ht="15" customHeight="1" x14ac:dyDescent="0.2">
      <c r="A9" s="22"/>
      <c r="B9" s="38"/>
      <c r="C9" s="3" t="s">
        <v>12</v>
      </c>
      <c r="D9" s="39"/>
      <c r="E9" s="39"/>
      <c r="F9" s="39"/>
      <c r="G9" s="39"/>
      <c r="H9" s="40"/>
      <c r="I9" s="24"/>
      <c r="J9" s="147" t="s">
        <v>6</v>
      </c>
    </row>
    <row r="10" spans="1:10" s="5" customFormat="1" ht="15" customHeight="1" x14ac:dyDescent="0.2">
      <c r="A10" s="22"/>
      <c r="B10" s="38"/>
      <c r="C10" s="3" t="s">
        <v>13</v>
      </c>
      <c r="D10" s="39"/>
      <c r="E10" s="41">
        <v>2.5</v>
      </c>
      <c r="F10" s="41">
        <f>E10</f>
        <v>2.5</v>
      </c>
      <c r="G10" s="39"/>
      <c r="H10" s="40"/>
      <c r="I10" s="24"/>
      <c r="J10" s="148"/>
    </row>
    <row r="11" spans="1:10" s="5" customFormat="1" ht="15" customHeight="1" x14ac:dyDescent="0.2">
      <c r="A11" s="22"/>
      <c r="B11" s="42" t="s">
        <v>14</v>
      </c>
      <c r="C11" s="43" t="s">
        <v>15</v>
      </c>
      <c r="D11" s="44">
        <v>3.2</v>
      </c>
      <c r="E11" s="45"/>
      <c r="F11" s="45"/>
      <c r="G11" s="46">
        <v>0.5</v>
      </c>
      <c r="H11" s="47">
        <v>0.58333333333333337</v>
      </c>
      <c r="I11" s="24"/>
      <c r="J11" s="148"/>
    </row>
    <row r="12" spans="1:10" s="5" customFormat="1" ht="15" customHeight="1" x14ac:dyDescent="0.2">
      <c r="A12" s="22"/>
      <c r="B12" s="33"/>
      <c r="C12" s="48" t="s">
        <v>16</v>
      </c>
      <c r="D12" s="35"/>
      <c r="E12" s="35"/>
      <c r="F12" s="35"/>
      <c r="G12" s="35"/>
      <c r="H12" s="37"/>
      <c r="I12" s="24"/>
      <c r="J12" s="148"/>
    </row>
    <row r="13" spans="1:10" s="5" customFormat="1" ht="15" customHeight="1" x14ac:dyDescent="0.2">
      <c r="A13" s="22"/>
      <c r="B13" s="42" t="s">
        <v>14</v>
      </c>
      <c r="C13" s="43" t="s">
        <v>15</v>
      </c>
      <c r="D13" s="44">
        <v>3.2</v>
      </c>
      <c r="E13" s="45"/>
      <c r="F13" s="45"/>
      <c r="G13" s="46">
        <v>0.58333333333333337</v>
      </c>
      <c r="H13" s="47">
        <v>0.66666666666666663</v>
      </c>
      <c r="I13" s="24"/>
      <c r="J13" s="148"/>
    </row>
    <row r="14" spans="1:10" s="5" customFormat="1" ht="15" customHeight="1" x14ac:dyDescent="0.2">
      <c r="A14" s="22"/>
      <c r="B14" s="33"/>
      <c r="C14" s="48" t="s">
        <v>17</v>
      </c>
      <c r="D14" s="35"/>
      <c r="E14" s="35"/>
      <c r="F14" s="35"/>
      <c r="G14" s="35"/>
      <c r="H14" s="37"/>
      <c r="I14" s="24"/>
      <c r="J14" s="148"/>
    </row>
    <row r="15" spans="1:10" s="5" customFormat="1" ht="15" customHeight="1" thickBot="1" x14ac:dyDescent="0.25">
      <c r="A15" s="22"/>
      <c r="B15" s="33"/>
      <c r="C15" s="34" t="s">
        <v>12</v>
      </c>
      <c r="D15" s="35"/>
      <c r="E15" s="36">
        <v>5.2</v>
      </c>
      <c r="F15" s="36">
        <f>D13+E15</f>
        <v>8.4</v>
      </c>
      <c r="G15" s="35"/>
      <c r="H15" s="37"/>
      <c r="I15" s="24"/>
      <c r="J15" s="149"/>
    </row>
    <row r="16" spans="1:10" s="5" customFormat="1" ht="5" customHeight="1" x14ac:dyDescent="0.2">
      <c r="A16" s="22"/>
      <c r="C16" s="26"/>
      <c r="I16" s="24"/>
    </row>
    <row r="17" spans="1:9" s="5" customFormat="1" ht="15" customHeight="1" x14ac:dyDescent="0.2">
      <c r="A17" s="22"/>
      <c r="C17" s="60" t="s">
        <v>18</v>
      </c>
      <c r="D17" s="20">
        <f>D13</f>
        <v>3.2</v>
      </c>
      <c r="E17" s="20">
        <f>E10+E15</f>
        <v>7.7</v>
      </c>
      <c r="F17" s="21">
        <f>F10+F15</f>
        <v>10.9</v>
      </c>
      <c r="I17" s="24"/>
    </row>
    <row r="18" spans="1:9" s="5" customFormat="1" ht="5" customHeight="1" thickBot="1" x14ac:dyDescent="0.25">
      <c r="A18" s="61"/>
      <c r="B18" s="62"/>
      <c r="C18" s="63"/>
      <c r="D18" s="62"/>
      <c r="E18" s="62"/>
      <c r="F18" s="62"/>
      <c r="G18" s="62"/>
      <c r="H18" s="62"/>
      <c r="I18" s="64"/>
    </row>
    <row r="19" spans="1:9" s="5" customFormat="1" ht="20" customHeight="1" thickBot="1" x14ac:dyDescent="0.25">
      <c r="A19" s="58"/>
      <c r="B19" s="158" t="s">
        <v>0</v>
      </c>
      <c r="C19" s="158"/>
      <c r="D19" s="159" t="s">
        <v>5</v>
      </c>
      <c r="E19" s="159"/>
      <c r="F19" s="159"/>
      <c r="G19" s="159"/>
      <c r="H19" s="159"/>
      <c r="I19" s="59"/>
    </row>
    <row r="20" spans="1:9" s="5" customFormat="1" ht="5" customHeight="1" x14ac:dyDescent="0.2">
      <c r="A20" s="22"/>
      <c r="I20" s="24"/>
    </row>
    <row r="21" spans="1:9" s="5" customFormat="1" ht="30" customHeight="1" x14ac:dyDescent="0.2">
      <c r="A21" s="22"/>
      <c r="B21" s="57"/>
      <c r="C21" s="14" t="s">
        <v>1</v>
      </c>
      <c r="D21" s="50"/>
      <c r="E21" s="50"/>
      <c r="F21" s="50"/>
      <c r="G21" s="160" t="s">
        <v>2</v>
      </c>
      <c r="H21" s="161"/>
      <c r="I21" s="24"/>
    </row>
    <row r="22" spans="1:9" s="5" customFormat="1" ht="5" customHeight="1" x14ac:dyDescent="0.2">
      <c r="A22" s="22"/>
      <c r="I22" s="24"/>
    </row>
    <row r="23" spans="1:9" s="5" customFormat="1" ht="15" customHeight="1" x14ac:dyDescent="0.2">
      <c r="A23" s="22"/>
      <c r="B23" s="57"/>
      <c r="C23" s="49" t="s">
        <v>3</v>
      </c>
      <c r="D23" s="50"/>
      <c r="E23" s="50"/>
      <c r="F23" s="50"/>
      <c r="G23" s="51">
        <v>0.75</v>
      </c>
      <c r="H23" s="52">
        <v>0.83333333333333337</v>
      </c>
      <c r="I23" s="24"/>
    </row>
    <row r="24" spans="1:9" s="5" customFormat="1" ht="5" customHeight="1" thickBot="1" x14ac:dyDescent="0.25">
      <c r="A24" s="61"/>
      <c r="B24" s="62"/>
      <c r="C24" s="62"/>
      <c r="D24" s="62"/>
      <c r="E24" s="62"/>
      <c r="F24" s="62"/>
      <c r="G24" s="62"/>
      <c r="H24" s="62"/>
      <c r="I24" s="64"/>
    </row>
    <row r="25" spans="1:9" ht="18" customHeight="1" x14ac:dyDescent="0.2"/>
    <row r="26" spans="1:9" ht="18" customHeight="1" x14ac:dyDescent="0.2">
      <c r="A26" s="154" t="s">
        <v>20</v>
      </c>
      <c r="B26" s="154"/>
      <c r="C26" s="154"/>
      <c r="D26" s="154"/>
      <c r="E26" s="154"/>
      <c r="F26" s="154"/>
      <c r="G26" s="154"/>
      <c r="H26" s="154"/>
      <c r="I26" s="154"/>
    </row>
    <row r="27" spans="1:9" ht="18" customHeight="1" thickBot="1" x14ac:dyDescent="0.25"/>
    <row r="28" spans="1:9" ht="30" customHeight="1" thickBot="1" x14ac:dyDescent="0.25">
      <c r="A28" s="155" t="s">
        <v>4</v>
      </c>
      <c r="B28" s="156"/>
      <c r="C28" s="156"/>
      <c r="D28" s="156"/>
      <c r="E28" s="156"/>
      <c r="F28" s="156"/>
      <c r="G28" s="156"/>
      <c r="H28" s="156"/>
      <c r="I28" s="157"/>
    </row>
    <row r="29" spans="1:9" ht="5" customHeight="1" thickBot="1" x14ac:dyDescent="0.25">
      <c r="A29" s="6"/>
      <c r="I29" s="7"/>
    </row>
    <row r="30" spans="1:9" ht="20" customHeight="1" thickBot="1" x14ac:dyDescent="0.25">
      <c r="A30" s="8"/>
      <c r="B30" s="158" t="s">
        <v>6</v>
      </c>
      <c r="C30" s="158"/>
      <c r="D30" s="159" t="s">
        <v>5</v>
      </c>
      <c r="E30" s="159"/>
      <c r="F30" s="159"/>
      <c r="G30" s="159"/>
      <c r="H30" s="159"/>
      <c r="I30" s="9"/>
    </row>
    <row r="31" spans="1:9" ht="5" customHeight="1" x14ac:dyDescent="0.2">
      <c r="A31" s="6"/>
      <c r="I31" s="7"/>
    </row>
    <row r="32" spans="1:9" ht="30" customHeight="1" x14ac:dyDescent="0.2">
      <c r="A32" s="6"/>
      <c r="B32" s="65" t="s">
        <v>7</v>
      </c>
      <c r="C32" s="16" t="s">
        <v>1</v>
      </c>
      <c r="D32" s="17" t="s">
        <v>8</v>
      </c>
      <c r="E32" s="18" t="s">
        <v>11</v>
      </c>
      <c r="F32" s="18" t="s">
        <v>9</v>
      </c>
      <c r="G32" s="153" t="s">
        <v>2</v>
      </c>
      <c r="H32" s="153"/>
      <c r="I32" s="7"/>
    </row>
    <row r="33" spans="1:10" ht="5" customHeight="1" thickBot="1" x14ac:dyDescent="0.25">
      <c r="A33" s="6"/>
      <c r="I33" s="7"/>
    </row>
    <row r="34" spans="1:10" ht="15" customHeight="1" x14ac:dyDescent="0.2">
      <c r="A34" s="22"/>
      <c r="B34" s="38"/>
      <c r="C34" s="3" t="s">
        <v>12</v>
      </c>
      <c r="D34" s="39"/>
      <c r="E34" s="39"/>
      <c r="F34" s="39"/>
      <c r="G34" s="39"/>
      <c r="H34" s="40"/>
      <c r="I34" s="24"/>
      <c r="J34" s="150" t="s">
        <v>6</v>
      </c>
    </row>
    <row r="35" spans="1:10" ht="15" customHeight="1" x14ac:dyDescent="0.2">
      <c r="A35" s="22"/>
      <c r="B35" s="38"/>
      <c r="C35" s="3" t="s">
        <v>13</v>
      </c>
      <c r="D35" s="39"/>
      <c r="E35" s="41">
        <v>2.5</v>
      </c>
      <c r="F35" s="41">
        <f>E35</f>
        <v>2.5</v>
      </c>
      <c r="G35" s="39"/>
      <c r="H35" s="40"/>
      <c r="I35" s="24"/>
      <c r="J35" s="151"/>
    </row>
    <row r="36" spans="1:10" ht="15" customHeight="1" x14ac:dyDescent="0.2">
      <c r="A36" s="22"/>
      <c r="B36" s="53" t="s">
        <v>14</v>
      </c>
      <c r="C36" s="49" t="s">
        <v>15</v>
      </c>
      <c r="D36" s="54">
        <v>3.2</v>
      </c>
      <c r="E36" s="50"/>
      <c r="F36" s="50"/>
      <c r="G36" s="55">
        <v>0.58333333333333337</v>
      </c>
      <c r="H36" s="56">
        <v>0.66666666666666663</v>
      </c>
      <c r="I36" s="24"/>
      <c r="J36" s="151"/>
    </row>
    <row r="37" spans="1:10" ht="15" customHeight="1" thickBot="1" x14ac:dyDescent="0.25">
      <c r="A37" s="22"/>
      <c r="B37" s="33"/>
      <c r="C37" s="34" t="s">
        <v>12</v>
      </c>
      <c r="D37" s="35"/>
      <c r="E37" s="36">
        <v>5.2</v>
      </c>
      <c r="F37" s="36">
        <f>D36+E37</f>
        <v>8.4</v>
      </c>
      <c r="G37" s="35"/>
      <c r="H37" s="37"/>
      <c r="I37" s="24"/>
      <c r="J37" s="152"/>
    </row>
    <row r="38" spans="1:10" ht="5" customHeight="1" x14ac:dyDescent="0.2">
      <c r="A38" s="6"/>
      <c r="C38" s="27"/>
      <c r="I38" s="7"/>
    </row>
    <row r="39" spans="1:10" ht="15" customHeight="1" x14ac:dyDescent="0.2">
      <c r="A39" s="6"/>
      <c r="C39" s="19" t="s">
        <v>18</v>
      </c>
      <c r="D39" s="20">
        <f>D36</f>
        <v>3.2</v>
      </c>
      <c r="E39" s="20">
        <f>E35+E37</f>
        <v>7.7</v>
      </c>
      <c r="F39" s="21">
        <f>F35+F37</f>
        <v>10.9</v>
      </c>
      <c r="I39" s="7"/>
    </row>
    <row r="40" spans="1:10" ht="5" customHeight="1" thickBot="1" x14ac:dyDescent="0.25">
      <c r="A40" s="11"/>
      <c r="B40" s="12"/>
      <c r="C40" s="28"/>
      <c r="D40" s="12"/>
      <c r="E40" s="12"/>
      <c r="F40" s="12"/>
      <c r="G40" s="12"/>
      <c r="H40" s="12"/>
      <c r="I40" s="13"/>
    </row>
    <row r="41" spans="1:10" ht="20" customHeight="1" thickBot="1" x14ac:dyDescent="0.25">
      <c r="A41" s="8"/>
      <c r="B41" s="158" t="s">
        <v>0</v>
      </c>
      <c r="C41" s="158"/>
      <c r="D41" s="159" t="s">
        <v>5</v>
      </c>
      <c r="E41" s="159"/>
      <c r="F41" s="159"/>
      <c r="G41" s="159"/>
      <c r="H41" s="159"/>
      <c r="I41" s="9"/>
    </row>
    <row r="42" spans="1:10" ht="5" customHeight="1" x14ac:dyDescent="0.2">
      <c r="A42" s="6"/>
      <c r="I42" s="7"/>
    </row>
    <row r="43" spans="1:10" ht="30" customHeight="1" x14ac:dyDescent="0.2">
      <c r="A43" s="6"/>
      <c r="B43" s="2"/>
      <c r="C43" s="14" t="s">
        <v>1</v>
      </c>
      <c r="D43" s="4"/>
      <c r="E43" s="4"/>
      <c r="F43" s="4"/>
      <c r="G43" s="160" t="s">
        <v>2</v>
      </c>
      <c r="H43" s="161"/>
      <c r="I43" s="7"/>
    </row>
    <row r="44" spans="1:10" ht="5" customHeight="1" x14ac:dyDescent="0.2">
      <c r="A44" s="6"/>
      <c r="I44" s="7"/>
    </row>
    <row r="45" spans="1:10" ht="15" customHeight="1" x14ac:dyDescent="0.2">
      <c r="A45" s="6"/>
      <c r="B45" s="2"/>
      <c r="C45" s="49" t="s">
        <v>3</v>
      </c>
      <c r="D45" s="50"/>
      <c r="E45" s="50"/>
      <c r="F45" s="50"/>
      <c r="G45" s="51">
        <v>0.75</v>
      </c>
      <c r="H45" s="52">
        <v>0.83333333333333337</v>
      </c>
      <c r="I45" s="7"/>
    </row>
    <row r="46" spans="1:10" ht="5" customHeight="1" thickBot="1" x14ac:dyDescent="0.25">
      <c r="A46" s="11"/>
      <c r="B46" s="12"/>
      <c r="C46" s="12"/>
      <c r="D46" s="12"/>
      <c r="E46" s="12"/>
      <c r="F46" s="12"/>
      <c r="G46" s="12"/>
      <c r="H46" s="12"/>
      <c r="I46" s="13"/>
    </row>
    <row r="47" spans="1:10" ht="18" customHeight="1" x14ac:dyDescent="0.2"/>
    <row r="48" spans="1:10" ht="18" customHeight="1" x14ac:dyDescent="0.2">
      <c r="A48" s="154" t="s">
        <v>21</v>
      </c>
      <c r="B48" s="154"/>
      <c r="C48" s="154"/>
      <c r="D48" s="154"/>
      <c r="E48" s="154"/>
      <c r="F48" s="154"/>
      <c r="G48" s="154"/>
      <c r="H48" s="154"/>
      <c r="I48" s="154"/>
    </row>
    <row r="49" spans="1:10" ht="18" customHeight="1" thickBot="1" x14ac:dyDescent="0.25"/>
    <row r="50" spans="1:10" s="5" customFormat="1" ht="30" customHeight="1" thickBot="1" x14ac:dyDescent="0.25">
      <c r="A50" s="155" t="s">
        <v>4</v>
      </c>
      <c r="B50" s="156"/>
      <c r="C50" s="156"/>
      <c r="D50" s="156"/>
      <c r="E50" s="156"/>
      <c r="F50" s="156"/>
      <c r="G50" s="156"/>
      <c r="H50" s="156"/>
      <c r="I50" s="157"/>
    </row>
    <row r="51" spans="1:10" s="5" customFormat="1" ht="5" customHeight="1" thickBot="1" x14ac:dyDescent="0.25">
      <c r="A51" s="22"/>
      <c r="I51" s="24"/>
    </row>
    <row r="52" spans="1:10" s="5" customFormat="1" ht="20" customHeight="1" thickBot="1" x14ac:dyDescent="0.25">
      <c r="A52" s="58"/>
      <c r="B52" s="158" t="s">
        <v>0</v>
      </c>
      <c r="C52" s="158"/>
      <c r="D52" s="159" t="s">
        <v>5</v>
      </c>
      <c r="E52" s="159"/>
      <c r="F52" s="159"/>
      <c r="G52" s="159"/>
      <c r="H52" s="159"/>
      <c r="I52" s="59"/>
    </row>
    <row r="53" spans="1:10" s="5" customFormat="1" ht="5" customHeight="1" x14ac:dyDescent="0.2">
      <c r="A53" s="22"/>
      <c r="I53" s="24"/>
    </row>
    <row r="54" spans="1:10" s="5" customFormat="1" ht="30" customHeight="1" x14ac:dyDescent="0.2">
      <c r="A54" s="22"/>
      <c r="B54" s="57"/>
      <c r="C54" s="14" t="s">
        <v>1</v>
      </c>
      <c r="D54" s="50"/>
      <c r="E54" s="50"/>
      <c r="F54" s="50"/>
      <c r="G54" s="160" t="s">
        <v>2</v>
      </c>
      <c r="H54" s="161"/>
      <c r="I54" s="24"/>
    </row>
    <row r="55" spans="1:10" s="5" customFormat="1" ht="5" customHeight="1" x14ac:dyDescent="0.2">
      <c r="A55" s="22"/>
      <c r="I55" s="24"/>
    </row>
    <row r="56" spans="1:10" s="5" customFormat="1" ht="15" customHeight="1" x14ac:dyDescent="0.2">
      <c r="A56" s="22"/>
      <c r="B56" s="57"/>
      <c r="C56" s="49" t="s">
        <v>3</v>
      </c>
      <c r="D56" s="50"/>
      <c r="E56" s="50"/>
      <c r="F56" s="50"/>
      <c r="G56" s="51">
        <v>0.75</v>
      </c>
      <c r="H56" s="52">
        <v>0.83333333333333337</v>
      </c>
      <c r="I56" s="24"/>
    </row>
    <row r="57" spans="1:10" s="5" customFormat="1" ht="5" customHeight="1" thickBot="1" x14ac:dyDescent="0.25">
      <c r="A57" s="61"/>
      <c r="B57" s="62"/>
      <c r="C57" s="62"/>
      <c r="D57" s="62"/>
      <c r="E57" s="62"/>
      <c r="F57" s="62"/>
      <c r="G57" s="62"/>
      <c r="H57" s="62"/>
      <c r="I57" s="64"/>
    </row>
    <row r="58" spans="1:10" s="5" customFormat="1" ht="5" customHeight="1" thickBot="1" x14ac:dyDescent="0.25">
      <c r="A58" s="22"/>
      <c r="I58" s="24"/>
    </row>
    <row r="59" spans="1:10" s="5" customFormat="1" ht="20" customHeight="1" thickBot="1" x14ac:dyDescent="0.25">
      <c r="A59" s="58"/>
      <c r="B59" s="158" t="s">
        <v>6</v>
      </c>
      <c r="C59" s="158"/>
      <c r="D59" s="159" t="s">
        <v>5</v>
      </c>
      <c r="E59" s="159"/>
      <c r="F59" s="159"/>
      <c r="G59" s="159"/>
      <c r="H59" s="159"/>
      <c r="I59" s="59"/>
    </row>
    <row r="60" spans="1:10" s="5" customFormat="1" ht="5" customHeight="1" x14ac:dyDescent="0.2">
      <c r="A60" s="22"/>
      <c r="I60" s="24"/>
    </row>
    <row r="61" spans="1:10" s="5" customFormat="1" ht="30" customHeight="1" x14ac:dyDescent="0.2">
      <c r="A61" s="22"/>
      <c r="B61" s="65" t="s">
        <v>7</v>
      </c>
      <c r="C61" s="16" t="s">
        <v>1</v>
      </c>
      <c r="D61" s="17" t="s">
        <v>8</v>
      </c>
      <c r="E61" s="18" t="s">
        <v>11</v>
      </c>
      <c r="F61" s="18" t="s">
        <v>9</v>
      </c>
      <c r="G61" s="153" t="s">
        <v>2</v>
      </c>
      <c r="H61" s="153"/>
      <c r="I61" s="24"/>
    </row>
    <row r="62" spans="1:10" s="5" customFormat="1" ht="5" customHeight="1" thickBot="1" x14ac:dyDescent="0.25">
      <c r="A62" s="22"/>
      <c r="I62" s="24"/>
    </row>
    <row r="63" spans="1:10" s="5" customFormat="1" ht="15" customHeight="1" x14ac:dyDescent="0.2">
      <c r="A63" s="22"/>
      <c r="B63" s="38"/>
      <c r="C63" s="3" t="s">
        <v>12</v>
      </c>
      <c r="D63" s="39"/>
      <c r="E63" s="39"/>
      <c r="F63" s="39"/>
      <c r="G63" s="39"/>
      <c r="H63" s="40"/>
      <c r="I63" s="24"/>
      <c r="J63" s="147" t="s">
        <v>6</v>
      </c>
    </row>
    <row r="64" spans="1:10" s="5" customFormat="1" ht="15" customHeight="1" x14ac:dyDescent="0.2">
      <c r="A64" s="22"/>
      <c r="B64" s="38"/>
      <c r="C64" s="3" t="s">
        <v>13</v>
      </c>
      <c r="D64" s="39"/>
      <c r="E64" s="41">
        <v>2.5</v>
      </c>
      <c r="F64" s="41">
        <f>E64</f>
        <v>2.5</v>
      </c>
      <c r="G64" s="39"/>
      <c r="H64" s="40"/>
      <c r="I64" s="24"/>
      <c r="J64" s="148"/>
    </row>
    <row r="65" spans="1:10" s="5" customFormat="1" ht="15" customHeight="1" x14ac:dyDescent="0.2">
      <c r="A65" s="22"/>
      <c r="B65" s="42" t="s">
        <v>14</v>
      </c>
      <c r="C65" s="43" t="s">
        <v>15</v>
      </c>
      <c r="D65" s="44">
        <v>3.2</v>
      </c>
      <c r="E65" s="45"/>
      <c r="F65" s="45"/>
      <c r="G65" s="46">
        <v>0.5</v>
      </c>
      <c r="H65" s="47">
        <v>0.58333333333333337</v>
      </c>
      <c r="I65" s="24"/>
      <c r="J65" s="148"/>
    </row>
    <row r="66" spans="1:10" s="5" customFormat="1" ht="15" customHeight="1" x14ac:dyDescent="0.2">
      <c r="A66" s="22"/>
      <c r="B66" s="33"/>
      <c r="C66" s="48" t="s">
        <v>16</v>
      </c>
      <c r="D66" s="35"/>
      <c r="E66" s="35"/>
      <c r="F66" s="35"/>
      <c r="G66" s="35"/>
      <c r="H66" s="37"/>
      <c r="I66" s="24"/>
      <c r="J66" s="148"/>
    </row>
    <row r="67" spans="1:10" s="5" customFormat="1" ht="15" customHeight="1" x14ac:dyDescent="0.2">
      <c r="A67" s="22"/>
      <c r="B67" s="42" t="s">
        <v>14</v>
      </c>
      <c r="C67" s="43" t="s">
        <v>15</v>
      </c>
      <c r="D67" s="44">
        <v>3.2</v>
      </c>
      <c r="E67" s="45"/>
      <c r="F67" s="45"/>
      <c r="G67" s="46">
        <v>0.58333333333333337</v>
      </c>
      <c r="H67" s="47">
        <v>0.66666666666666663</v>
      </c>
      <c r="I67" s="24"/>
      <c r="J67" s="148"/>
    </row>
    <row r="68" spans="1:10" s="5" customFormat="1" ht="15" customHeight="1" x14ac:dyDescent="0.2">
      <c r="A68" s="22"/>
      <c r="B68" s="33"/>
      <c r="C68" s="48" t="s">
        <v>17</v>
      </c>
      <c r="D68" s="35"/>
      <c r="E68" s="35"/>
      <c r="F68" s="35"/>
      <c r="G68" s="35"/>
      <c r="H68" s="37"/>
      <c r="I68" s="24"/>
      <c r="J68" s="148"/>
    </row>
    <row r="69" spans="1:10" s="5" customFormat="1" ht="15" customHeight="1" thickBot="1" x14ac:dyDescent="0.25">
      <c r="A69" s="22"/>
      <c r="B69" s="33"/>
      <c r="C69" s="34" t="s">
        <v>12</v>
      </c>
      <c r="D69" s="35"/>
      <c r="E69" s="36">
        <v>5.2</v>
      </c>
      <c r="F69" s="36">
        <f>D67+E69</f>
        <v>8.4</v>
      </c>
      <c r="G69" s="35"/>
      <c r="H69" s="37"/>
      <c r="I69" s="24"/>
      <c r="J69" s="149"/>
    </row>
    <row r="70" spans="1:10" s="5" customFormat="1" ht="5" customHeight="1" x14ac:dyDescent="0.2">
      <c r="A70" s="22"/>
      <c r="C70" s="26"/>
      <c r="I70" s="24"/>
    </row>
    <row r="71" spans="1:10" s="5" customFormat="1" ht="15" customHeight="1" x14ac:dyDescent="0.2">
      <c r="A71" s="22"/>
      <c r="C71" s="60" t="s">
        <v>18</v>
      </c>
      <c r="D71" s="20">
        <f>D67</f>
        <v>3.2</v>
      </c>
      <c r="E71" s="20">
        <f>E64+E69</f>
        <v>7.7</v>
      </c>
      <c r="F71" s="21">
        <f>F64+F69</f>
        <v>10.9</v>
      </c>
      <c r="I71" s="24"/>
    </row>
    <row r="72" spans="1:10" s="5" customFormat="1" ht="5" customHeight="1" thickBot="1" x14ac:dyDescent="0.25">
      <c r="A72" s="61"/>
      <c r="B72" s="62"/>
      <c r="C72" s="63"/>
      <c r="D72" s="62"/>
      <c r="E72" s="62"/>
      <c r="F72" s="62"/>
      <c r="G72" s="62"/>
      <c r="H72" s="62"/>
      <c r="I72" s="64"/>
    </row>
    <row r="73" spans="1:10" ht="18" customHeight="1" x14ac:dyDescent="0.2"/>
    <row r="74" spans="1:10" ht="18" customHeight="1" x14ac:dyDescent="0.2">
      <c r="A74" s="154" t="s">
        <v>22</v>
      </c>
      <c r="B74" s="154"/>
      <c r="C74" s="154"/>
      <c r="D74" s="154"/>
      <c r="E74" s="154"/>
      <c r="F74" s="154"/>
      <c r="G74" s="154"/>
      <c r="H74" s="154"/>
      <c r="I74" s="154"/>
    </row>
    <row r="75" spans="1:10" ht="18" customHeight="1" thickBot="1" x14ac:dyDescent="0.25"/>
    <row r="76" spans="1:10" ht="30" customHeight="1" thickBot="1" x14ac:dyDescent="0.25">
      <c r="A76" s="155" t="s">
        <v>4</v>
      </c>
      <c r="B76" s="156"/>
      <c r="C76" s="156"/>
      <c r="D76" s="156"/>
      <c r="E76" s="156"/>
      <c r="F76" s="156"/>
      <c r="G76" s="156"/>
      <c r="H76" s="156"/>
      <c r="I76" s="157"/>
    </row>
    <row r="77" spans="1:10" ht="5" customHeight="1" thickBot="1" x14ac:dyDescent="0.25">
      <c r="A77" s="6"/>
      <c r="I77" s="7"/>
    </row>
    <row r="78" spans="1:10" ht="20" customHeight="1" thickBot="1" x14ac:dyDescent="0.25">
      <c r="A78" s="8"/>
      <c r="B78" s="158" t="s">
        <v>0</v>
      </c>
      <c r="C78" s="158"/>
      <c r="D78" s="159" t="s">
        <v>5</v>
      </c>
      <c r="E78" s="159"/>
      <c r="F78" s="159"/>
      <c r="G78" s="159"/>
      <c r="H78" s="159"/>
      <c r="I78" s="9"/>
    </row>
    <row r="79" spans="1:10" ht="5" customHeight="1" x14ac:dyDescent="0.2">
      <c r="A79" s="6"/>
      <c r="I79" s="7"/>
    </row>
    <row r="80" spans="1:10" ht="30" customHeight="1" x14ac:dyDescent="0.2">
      <c r="A80" s="6"/>
      <c r="B80" s="2"/>
      <c r="C80" s="14" t="s">
        <v>1</v>
      </c>
      <c r="D80" s="4"/>
      <c r="E80" s="4"/>
      <c r="F80" s="4"/>
      <c r="G80" s="160" t="s">
        <v>2</v>
      </c>
      <c r="H80" s="161"/>
      <c r="I80" s="7"/>
    </row>
    <row r="81" spans="1:10" ht="5" customHeight="1" x14ac:dyDescent="0.2">
      <c r="A81" s="6"/>
      <c r="I81" s="7"/>
    </row>
    <row r="82" spans="1:10" ht="15" customHeight="1" x14ac:dyDescent="0.2">
      <c r="A82" s="6"/>
      <c r="B82" s="2"/>
      <c r="C82" s="49" t="s">
        <v>3</v>
      </c>
      <c r="D82" s="50"/>
      <c r="E82" s="50"/>
      <c r="F82" s="50"/>
      <c r="G82" s="51">
        <v>0.75</v>
      </c>
      <c r="H82" s="52">
        <v>0.83333333333333337</v>
      </c>
      <c r="I82" s="7"/>
    </row>
    <row r="83" spans="1:10" ht="5" customHeight="1" thickBot="1" x14ac:dyDescent="0.25">
      <c r="A83" s="11"/>
      <c r="B83" s="12"/>
      <c r="C83" s="12"/>
      <c r="D83" s="12"/>
      <c r="E83" s="12"/>
      <c r="F83" s="12"/>
      <c r="G83" s="12"/>
      <c r="H83" s="12"/>
      <c r="I83" s="13"/>
    </row>
    <row r="84" spans="1:10" ht="5" customHeight="1" thickBot="1" x14ac:dyDescent="0.25">
      <c r="A84" s="6"/>
      <c r="I84" s="7"/>
    </row>
    <row r="85" spans="1:10" ht="20" customHeight="1" thickBot="1" x14ac:dyDescent="0.25">
      <c r="A85" s="8"/>
      <c r="B85" s="158" t="s">
        <v>6</v>
      </c>
      <c r="C85" s="158"/>
      <c r="D85" s="159" t="s">
        <v>5</v>
      </c>
      <c r="E85" s="159"/>
      <c r="F85" s="159"/>
      <c r="G85" s="159"/>
      <c r="H85" s="159"/>
      <c r="I85" s="9"/>
    </row>
    <row r="86" spans="1:10" ht="5" customHeight="1" x14ac:dyDescent="0.2">
      <c r="A86" s="6"/>
      <c r="I86" s="7"/>
    </row>
    <row r="87" spans="1:10" ht="30" customHeight="1" x14ac:dyDescent="0.2">
      <c r="A87" s="6"/>
      <c r="B87" s="65" t="s">
        <v>7</v>
      </c>
      <c r="C87" s="16" t="s">
        <v>1</v>
      </c>
      <c r="D87" s="17" t="s">
        <v>8</v>
      </c>
      <c r="E87" s="18" t="s">
        <v>11</v>
      </c>
      <c r="F87" s="18" t="s">
        <v>9</v>
      </c>
      <c r="G87" s="153" t="s">
        <v>2</v>
      </c>
      <c r="H87" s="153"/>
      <c r="I87" s="7"/>
    </row>
    <row r="88" spans="1:10" ht="5" customHeight="1" thickBot="1" x14ac:dyDescent="0.25">
      <c r="A88" s="6"/>
      <c r="I88" s="7"/>
    </row>
    <row r="89" spans="1:10" ht="15" customHeight="1" x14ac:dyDescent="0.2">
      <c r="A89" s="22"/>
      <c r="B89" s="38"/>
      <c r="C89" s="3" t="s">
        <v>12</v>
      </c>
      <c r="D89" s="39"/>
      <c r="E89" s="39"/>
      <c r="F89" s="39"/>
      <c r="G89" s="39"/>
      <c r="H89" s="40"/>
      <c r="I89" s="24"/>
      <c r="J89" s="150" t="s">
        <v>6</v>
      </c>
    </row>
    <row r="90" spans="1:10" ht="15" customHeight="1" x14ac:dyDescent="0.2">
      <c r="A90" s="22"/>
      <c r="B90" s="38"/>
      <c r="C90" s="3" t="s">
        <v>13</v>
      </c>
      <c r="D90" s="39"/>
      <c r="E90" s="41">
        <v>2.5</v>
      </c>
      <c r="F90" s="41">
        <f>E90</f>
        <v>2.5</v>
      </c>
      <c r="G90" s="39"/>
      <c r="H90" s="40"/>
      <c r="I90" s="24"/>
      <c r="J90" s="151"/>
    </row>
    <row r="91" spans="1:10" ht="15" customHeight="1" x14ac:dyDescent="0.2">
      <c r="A91" s="22"/>
      <c r="B91" s="53" t="s">
        <v>14</v>
      </c>
      <c r="C91" s="49" t="s">
        <v>15</v>
      </c>
      <c r="D91" s="54">
        <v>3.2</v>
      </c>
      <c r="E91" s="50"/>
      <c r="F91" s="50"/>
      <c r="G91" s="55">
        <v>0.58333333333333337</v>
      </c>
      <c r="H91" s="56">
        <v>0.66666666666666663</v>
      </c>
      <c r="I91" s="24"/>
      <c r="J91" s="151"/>
    </row>
    <row r="92" spans="1:10" ht="15" customHeight="1" thickBot="1" x14ac:dyDescent="0.25">
      <c r="A92" s="22"/>
      <c r="B92" s="33"/>
      <c r="C92" s="34" t="s">
        <v>12</v>
      </c>
      <c r="D92" s="35"/>
      <c r="E92" s="36">
        <v>5.2</v>
      </c>
      <c r="F92" s="36">
        <f>D91+E92</f>
        <v>8.4</v>
      </c>
      <c r="G92" s="35"/>
      <c r="H92" s="37"/>
      <c r="I92" s="24"/>
      <c r="J92" s="152"/>
    </row>
    <row r="93" spans="1:10" ht="5" customHeight="1" x14ac:dyDescent="0.2">
      <c r="A93" s="6"/>
      <c r="C93" s="27"/>
      <c r="I93" s="7"/>
    </row>
    <row r="94" spans="1:10" ht="15" customHeight="1" x14ac:dyDescent="0.2">
      <c r="A94" s="6"/>
      <c r="C94" s="19" t="s">
        <v>18</v>
      </c>
      <c r="D94" s="20">
        <f>D91</f>
        <v>3.2</v>
      </c>
      <c r="E94" s="20">
        <f>E90+E92</f>
        <v>7.7</v>
      </c>
      <c r="F94" s="21">
        <f>F90+F92</f>
        <v>10.9</v>
      </c>
      <c r="I94" s="7"/>
    </row>
    <row r="95" spans="1:10" ht="5" customHeight="1" thickBot="1" x14ac:dyDescent="0.25">
      <c r="A95" s="11"/>
      <c r="B95" s="12"/>
      <c r="C95" s="28"/>
      <c r="D95" s="12"/>
      <c r="E95" s="12"/>
      <c r="F95" s="12"/>
      <c r="G95" s="12"/>
      <c r="H95" s="12"/>
      <c r="I95" s="13"/>
    </row>
    <row r="96" spans="1:10" ht="18" customHeight="1" x14ac:dyDescent="0.2"/>
  </sheetData>
  <mergeCells count="36">
    <mergeCell ref="A74:I74"/>
    <mergeCell ref="A76:I76"/>
    <mergeCell ref="G87:H87"/>
    <mergeCell ref="J89:J92"/>
    <mergeCell ref="B78:C78"/>
    <mergeCell ref="D78:H78"/>
    <mergeCell ref="G80:H80"/>
    <mergeCell ref="B85:C85"/>
    <mergeCell ref="D85:H85"/>
    <mergeCell ref="J63:J69"/>
    <mergeCell ref="G32:H32"/>
    <mergeCell ref="B41:C41"/>
    <mergeCell ref="D41:H41"/>
    <mergeCell ref="G43:H43"/>
    <mergeCell ref="A48:I48"/>
    <mergeCell ref="A50:I50"/>
    <mergeCell ref="B59:C59"/>
    <mergeCell ref="D59:H59"/>
    <mergeCell ref="G61:H61"/>
    <mergeCell ref="B52:C52"/>
    <mergeCell ref="D52:H52"/>
    <mergeCell ref="G54:H54"/>
    <mergeCell ref="J9:J15"/>
    <mergeCell ref="J34:J37"/>
    <mergeCell ref="G7:H7"/>
    <mergeCell ref="A1:I1"/>
    <mergeCell ref="A26:I26"/>
    <mergeCell ref="A28:I28"/>
    <mergeCell ref="B30:C30"/>
    <mergeCell ref="D30:H30"/>
    <mergeCell ref="A3:I3"/>
    <mergeCell ref="B19:C19"/>
    <mergeCell ref="D19:H19"/>
    <mergeCell ref="G21:H21"/>
    <mergeCell ref="B5:C5"/>
    <mergeCell ref="D5:H5"/>
  </mergeCells>
  <printOptions horizontalCentered="1"/>
  <pageMargins left="0.19684820647419099" right="0.19684820647419099" top="1.1811012685914299" bottom="0.51180993000874897" header="0.39370078740157499" footer="0.19684820647419099"/>
  <pageSetup paperSize="9" scale="94" orientation="portrait" horizontalDpi="0" verticalDpi="0"/>
  <headerFooter>
    <oddHeader>&amp;C&amp;G</oddHeader>
    <oddFooter>&amp;L&amp;"Calibri,Regular"&amp;K000000@ Comisia de Raliuri&amp;R&amp;"Calibri,Regular"&amp;K000000Model Plan Orar</oddFooter>
  </headerFooter>
  <rowBreaks count="3" manualBreakCount="3">
    <brk id="25" max="9" man="1"/>
    <brk id="47" max="9" man="1"/>
    <brk id="73" max="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523C-C60E-AE48-A5B0-6F8D220D1A3E}">
  <dimension ref="A1:J90"/>
  <sheetViews>
    <sheetView tabSelected="1" topLeftCell="A52" zoomScale="150" zoomScaleNormal="150" zoomScaleSheetLayoutView="100" workbookViewId="0">
      <selection activeCell="B65" sqref="B65"/>
    </sheetView>
  </sheetViews>
  <sheetFormatPr baseColWidth="10" defaultRowHeight="16" x14ac:dyDescent="0.2"/>
  <cols>
    <col min="1" max="1" width="2.33203125" style="1" customWidth="1"/>
    <col min="2" max="2" width="8.5" style="1" customWidth="1"/>
    <col min="3" max="3" width="35.6640625" style="1" customWidth="1"/>
    <col min="4" max="8" width="9.33203125" style="1" customWidth="1"/>
    <col min="9" max="9" width="2.33203125" style="1" customWidth="1"/>
    <col min="10" max="10" width="3.1640625" style="1" customWidth="1"/>
    <col min="11" max="16384" width="10.83203125" style="1"/>
  </cols>
  <sheetData>
    <row r="1" spans="1:10" s="5" customFormat="1" ht="30" customHeight="1" thickBot="1" x14ac:dyDescent="0.25">
      <c r="A1" s="155" t="s">
        <v>4</v>
      </c>
      <c r="B1" s="156"/>
      <c r="C1" s="156"/>
      <c r="D1" s="156"/>
      <c r="E1" s="156"/>
      <c r="F1" s="156"/>
      <c r="G1" s="156"/>
      <c r="H1" s="156"/>
      <c r="I1" s="157"/>
    </row>
    <row r="2" spans="1:10" s="5" customFormat="1" ht="5" customHeight="1" thickBot="1" x14ac:dyDescent="0.25">
      <c r="A2" s="22"/>
      <c r="I2" s="24"/>
    </row>
    <row r="3" spans="1:10" s="5" customFormat="1" ht="20" customHeight="1" thickBot="1" x14ac:dyDescent="0.25">
      <c r="A3" s="58"/>
      <c r="B3" s="158" t="s">
        <v>23</v>
      </c>
      <c r="C3" s="158"/>
      <c r="D3" s="159" t="s">
        <v>5</v>
      </c>
      <c r="E3" s="159"/>
      <c r="F3" s="159"/>
      <c r="G3" s="159"/>
      <c r="H3" s="159"/>
      <c r="I3" s="59"/>
    </row>
    <row r="4" spans="1:10" s="5" customFormat="1" ht="5" customHeight="1" x14ac:dyDescent="0.2">
      <c r="A4" s="22"/>
      <c r="I4" s="24"/>
    </row>
    <row r="5" spans="1:10" s="5" customFormat="1" ht="30" customHeight="1" x14ac:dyDescent="0.2">
      <c r="A5" s="22"/>
      <c r="B5" s="65" t="s">
        <v>7</v>
      </c>
      <c r="C5" s="16" t="s">
        <v>1</v>
      </c>
      <c r="D5" s="17" t="s">
        <v>8</v>
      </c>
      <c r="E5" s="18" t="s">
        <v>11</v>
      </c>
      <c r="F5" s="18" t="s">
        <v>9</v>
      </c>
      <c r="G5" s="17" t="s">
        <v>10</v>
      </c>
      <c r="H5" s="66" t="s">
        <v>24</v>
      </c>
      <c r="I5" s="24"/>
    </row>
    <row r="6" spans="1:10" s="5" customFormat="1" ht="5" customHeight="1" thickBot="1" x14ac:dyDescent="0.25">
      <c r="A6" s="22"/>
      <c r="I6" s="24"/>
    </row>
    <row r="7" spans="1:10" s="5" customFormat="1" ht="15" customHeight="1" x14ac:dyDescent="0.2">
      <c r="A7" s="22"/>
      <c r="B7" s="15">
        <v>0</v>
      </c>
      <c r="C7" s="50" t="s">
        <v>25</v>
      </c>
      <c r="D7" s="50"/>
      <c r="E7" s="50"/>
      <c r="F7" s="50"/>
      <c r="G7" s="50"/>
      <c r="H7" s="52">
        <v>0.39583333333333331</v>
      </c>
      <c r="I7" s="24"/>
      <c r="J7" s="147" t="s">
        <v>61</v>
      </c>
    </row>
    <row r="8" spans="1:10" s="5" customFormat="1" ht="30" customHeight="1" x14ac:dyDescent="0.2">
      <c r="A8" s="22"/>
      <c r="B8" s="79" t="s">
        <v>125</v>
      </c>
      <c r="C8" s="80" t="s">
        <v>26</v>
      </c>
      <c r="D8" s="98">
        <f>D10+D12+D14</f>
        <v>35</v>
      </c>
      <c r="E8" s="98">
        <f>E9+E11+E13+E15</f>
        <v>37</v>
      </c>
      <c r="F8" s="98">
        <f>F9+F11+F13+F15</f>
        <v>72</v>
      </c>
      <c r="G8" s="81"/>
      <c r="H8" s="82"/>
      <c r="I8" s="24"/>
      <c r="J8" s="148"/>
    </row>
    <row r="9" spans="1:10" s="5" customFormat="1" ht="15" customHeight="1" x14ac:dyDescent="0.2">
      <c r="A9" s="22"/>
      <c r="B9" s="83">
        <v>1</v>
      </c>
      <c r="C9" s="35" t="s">
        <v>27</v>
      </c>
      <c r="D9" s="84"/>
      <c r="E9" s="36">
        <v>13.5</v>
      </c>
      <c r="F9" s="36">
        <f>E9</f>
        <v>13.5</v>
      </c>
      <c r="G9" s="85">
        <v>1.5972222222222224E-2</v>
      </c>
      <c r="H9" s="100">
        <f>G9+H7</f>
        <v>0.41180555555555554</v>
      </c>
      <c r="I9" s="24"/>
      <c r="J9" s="148"/>
    </row>
    <row r="10" spans="1:10" s="5" customFormat="1" ht="15" customHeight="1" x14ac:dyDescent="0.2">
      <c r="A10" s="22"/>
      <c r="B10" s="86" t="s">
        <v>28</v>
      </c>
      <c r="C10" s="87" t="s">
        <v>29</v>
      </c>
      <c r="D10" s="88">
        <v>16.899999999999999</v>
      </c>
      <c r="E10" s="88"/>
      <c r="F10" s="88"/>
      <c r="G10" s="89"/>
      <c r="H10" s="101">
        <f>H9+"00:03"</f>
        <v>0.41388888888888886</v>
      </c>
      <c r="I10" s="24"/>
      <c r="J10" s="148"/>
    </row>
    <row r="11" spans="1:10" s="5" customFormat="1" ht="15" customHeight="1" x14ac:dyDescent="0.2">
      <c r="A11" s="22"/>
      <c r="B11" s="83">
        <v>2</v>
      </c>
      <c r="C11" s="35" t="s">
        <v>27</v>
      </c>
      <c r="D11" s="36"/>
      <c r="E11" s="36">
        <v>10.4</v>
      </c>
      <c r="F11" s="36">
        <f>D10+E11</f>
        <v>27.299999999999997</v>
      </c>
      <c r="G11" s="85">
        <v>2.2222222222222223E-2</v>
      </c>
      <c r="H11" s="100">
        <f>G11+H10</f>
        <v>0.43611111111111106</v>
      </c>
      <c r="I11" s="24"/>
      <c r="J11" s="148"/>
    </row>
    <row r="12" spans="1:10" s="5" customFormat="1" ht="15" customHeight="1" x14ac:dyDescent="0.2">
      <c r="A12" s="22"/>
      <c r="B12" s="86" t="s">
        <v>30</v>
      </c>
      <c r="C12" s="87" t="s">
        <v>29</v>
      </c>
      <c r="D12" s="88">
        <v>9.6</v>
      </c>
      <c r="E12" s="88"/>
      <c r="F12" s="88"/>
      <c r="G12" s="89"/>
      <c r="H12" s="102">
        <f>H11+"00:03"</f>
        <v>0.43819444444444439</v>
      </c>
      <c r="I12" s="24"/>
      <c r="J12" s="148"/>
    </row>
    <row r="13" spans="1:10" s="5" customFormat="1" ht="15" customHeight="1" x14ac:dyDescent="0.2">
      <c r="A13" s="22"/>
      <c r="B13" s="83">
        <v>3</v>
      </c>
      <c r="C13" s="35" t="s">
        <v>27</v>
      </c>
      <c r="D13" s="36"/>
      <c r="E13" s="36">
        <v>2.2999999999999998</v>
      </c>
      <c r="F13" s="36">
        <f>D12+E13</f>
        <v>11.899999999999999</v>
      </c>
      <c r="G13" s="85">
        <v>1.2499999999999999E-2</v>
      </c>
      <c r="H13" s="100">
        <f>G13+H12</f>
        <v>0.4506944444444444</v>
      </c>
      <c r="I13" s="24"/>
      <c r="J13" s="148"/>
    </row>
    <row r="14" spans="1:10" s="5" customFormat="1" ht="15" customHeight="1" x14ac:dyDescent="0.2">
      <c r="A14" s="22"/>
      <c r="B14" s="86" t="s">
        <v>31</v>
      </c>
      <c r="C14" s="87" t="s">
        <v>29</v>
      </c>
      <c r="D14" s="88">
        <v>8.5</v>
      </c>
      <c r="E14" s="88"/>
      <c r="F14" s="88"/>
      <c r="G14" s="89"/>
      <c r="H14" s="102">
        <f>H13+"00:03"</f>
        <v>0.45277777777777772</v>
      </c>
      <c r="I14" s="24"/>
      <c r="J14" s="148"/>
    </row>
    <row r="15" spans="1:10" s="5" customFormat="1" ht="15" customHeight="1" thickBot="1" x14ac:dyDescent="0.25">
      <c r="A15" s="22"/>
      <c r="B15" s="83" t="s">
        <v>32</v>
      </c>
      <c r="C15" s="35" t="s">
        <v>34</v>
      </c>
      <c r="D15" s="36"/>
      <c r="E15" s="36">
        <v>10.8</v>
      </c>
      <c r="F15" s="36">
        <f>D14+E15</f>
        <v>19.3</v>
      </c>
      <c r="G15" s="85">
        <v>2.5694444444444447E-2</v>
      </c>
      <c r="H15" s="100">
        <f>H14+G15</f>
        <v>0.47847222222222219</v>
      </c>
      <c r="I15" s="24"/>
      <c r="J15" s="149"/>
    </row>
    <row r="16" spans="1:10" s="5" customFormat="1" ht="15" customHeight="1" thickBot="1" x14ac:dyDescent="0.25">
      <c r="A16" s="22"/>
      <c r="B16" s="29" t="s">
        <v>33</v>
      </c>
      <c r="C16" s="5" t="s">
        <v>35</v>
      </c>
      <c r="D16" s="25"/>
      <c r="E16" s="25"/>
      <c r="F16" s="25"/>
      <c r="G16" s="10">
        <v>1.3888888888888888E-2</v>
      </c>
      <c r="H16" s="75">
        <f>H15+G17</f>
        <v>0.4993055555555555</v>
      </c>
      <c r="I16" s="24"/>
    </row>
    <row r="17" spans="1:10" s="5" customFormat="1" ht="15" customHeight="1" thickBot="1" x14ac:dyDescent="0.25">
      <c r="A17" s="22"/>
      <c r="B17" s="90"/>
      <c r="C17" s="91" t="s">
        <v>36</v>
      </c>
      <c r="D17" s="99">
        <f>D10+D12+D14</f>
        <v>35</v>
      </c>
      <c r="E17" s="99">
        <f>E9+E11+E13+E15</f>
        <v>37</v>
      </c>
      <c r="F17" s="99">
        <f>F9+F11+F13+F15</f>
        <v>72</v>
      </c>
      <c r="G17" s="92">
        <v>2.0833333333333332E-2</v>
      </c>
      <c r="H17" s="93"/>
      <c r="I17" s="24"/>
      <c r="J17" s="147" t="s">
        <v>62</v>
      </c>
    </row>
    <row r="18" spans="1:10" s="5" customFormat="1" ht="15" customHeight="1" x14ac:dyDescent="0.2">
      <c r="A18" s="22"/>
      <c r="B18" s="83" t="s">
        <v>37</v>
      </c>
      <c r="C18" s="35" t="s">
        <v>38</v>
      </c>
      <c r="D18" s="35"/>
      <c r="E18" s="35"/>
      <c r="F18" s="35"/>
      <c r="G18" s="35"/>
      <c r="H18" s="100">
        <f>H16+G17</f>
        <v>0.52013888888888882</v>
      </c>
      <c r="I18" s="24"/>
      <c r="J18" s="148"/>
    </row>
    <row r="19" spans="1:10" s="5" customFormat="1" ht="30" customHeight="1" x14ac:dyDescent="0.2">
      <c r="A19" s="22"/>
      <c r="B19" s="94" t="s">
        <v>126</v>
      </c>
      <c r="C19" s="95" t="s">
        <v>26</v>
      </c>
      <c r="D19" s="98">
        <f>D21+D23+D25</f>
        <v>35</v>
      </c>
      <c r="E19" s="98">
        <f>E20+E22+E24+E26</f>
        <v>37</v>
      </c>
      <c r="F19" s="98">
        <f>F20+F22+F24+F26</f>
        <v>72</v>
      </c>
      <c r="G19" s="96"/>
      <c r="H19" s="97"/>
      <c r="I19" s="24"/>
      <c r="J19" s="148"/>
    </row>
    <row r="20" spans="1:10" s="5" customFormat="1" ht="15" customHeight="1" x14ac:dyDescent="0.2">
      <c r="A20" s="22"/>
      <c r="B20" s="83">
        <v>4</v>
      </c>
      <c r="C20" s="35" t="s">
        <v>27</v>
      </c>
      <c r="D20" s="36"/>
      <c r="E20" s="36">
        <v>13.5</v>
      </c>
      <c r="F20" s="36">
        <f>E20</f>
        <v>13.5</v>
      </c>
      <c r="G20" s="85">
        <v>1.5972222222222224E-2</v>
      </c>
      <c r="H20" s="100">
        <f>H18+G20</f>
        <v>0.53611111111111109</v>
      </c>
      <c r="I20" s="24"/>
      <c r="J20" s="148"/>
    </row>
    <row r="21" spans="1:10" s="5" customFormat="1" ht="15" customHeight="1" x14ac:dyDescent="0.2">
      <c r="A21" s="22"/>
      <c r="B21" s="86" t="s">
        <v>39</v>
      </c>
      <c r="C21" s="87" t="s">
        <v>29</v>
      </c>
      <c r="D21" s="88">
        <v>16.899999999999999</v>
      </c>
      <c r="E21" s="36"/>
      <c r="F21" s="36"/>
      <c r="G21" s="84"/>
      <c r="H21" s="102">
        <f>H20+"00:03"</f>
        <v>0.53819444444444442</v>
      </c>
      <c r="I21" s="24"/>
      <c r="J21" s="148"/>
    </row>
    <row r="22" spans="1:10" s="5" customFormat="1" ht="15" customHeight="1" x14ac:dyDescent="0.2">
      <c r="A22" s="22"/>
      <c r="B22" s="83">
        <v>5</v>
      </c>
      <c r="C22" s="35" t="s">
        <v>27</v>
      </c>
      <c r="D22" s="36"/>
      <c r="E22" s="36">
        <v>10.4</v>
      </c>
      <c r="F22" s="36">
        <f>D21+E22</f>
        <v>27.299999999999997</v>
      </c>
      <c r="G22" s="85">
        <v>2.2222222222222223E-2</v>
      </c>
      <c r="H22" s="100">
        <f>G22+H21</f>
        <v>0.56041666666666667</v>
      </c>
      <c r="I22" s="24"/>
      <c r="J22" s="148"/>
    </row>
    <row r="23" spans="1:10" s="5" customFormat="1" ht="15" customHeight="1" x14ac:dyDescent="0.2">
      <c r="A23" s="22"/>
      <c r="B23" s="86" t="s">
        <v>40</v>
      </c>
      <c r="C23" s="87" t="s">
        <v>29</v>
      </c>
      <c r="D23" s="88">
        <v>9.6</v>
      </c>
      <c r="E23" s="36"/>
      <c r="F23" s="36"/>
      <c r="G23" s="84"/>
      <c r="H23" s="102">
        <f>H22+"00:03"</f>
        <v>0.5625</v>
      </c>
      <c r="I23" s="24"/>
      <c r="J23" s="148"/>
    </row>
    <row r="24" spans="1:10" s="5" customFormat="1" ht="15" customHeight="1" x14ac:dyDescent="0.2">
      <c r="A24" s="22"/>
      <c r="B24" s="83">
        <v>6</v>
      </c>
      <c r="C24" s="35" t="s">
        <v>27</v>
      </c>
      <c r="D24" s="36"/>
      <c r="E24" s="36">
        <v>2.2999999999999998</v>
      </c>
      <c r="F24" s="36">
        <f>D23+E24</f>
        <v>11.899999999999999</v>
      </c>
      <c r="G24" s="85">
        <v>1.2499999999999999E-2</v>
      </c>
      <c r="H24" s="100">
        <f>G24+H23</f>
        <v>0.57499999999999996</v>
      </c>
      <c r="I24" s="24"/>
      <c r="J24" s="148"/>
    </row>
    <row r="25" spans="1:10" s="5" customFormat="1" ht="15" customHeight="1" x14ac:dyDescent="0.2">
      <c r="A25" s="22"/>
      <c r="B25" s="86" t="s">
        <v>41</v>
      </c>
      <c r="C25" s="87" t="s">
        <v>29</v>
      </c>
      <c r="D25" s="88">
        <v>8.5</v>
      </c>
      <c r="E25" s="36"/>
      <c r="F25" s="36"/>
      <c r="G25" s="84"/>
      <c r="H25" s="102">
        <f>H24+"00:03"</f>
        <v>0.57708333333333328</v>
      </c>
      <c r="I25" s="24"/>
      <c r="J25" s="148"/>
    </row>
    <row r="26" spans="1:10" s="5" customFormat="1" ht="15" customHeight="1" thickBot="1" x14ac:dyDescent="0.25">
      <c r="A26" s="22"/>
      <c r="B26" s="83" t="s">
        <v>42</v>
      </c>
      <c r="C26" s="35" t="s">
        <v>34</v>
      </c>
      <c r="D26" s="36"/>
      <c r="E26" s="36">
        <v>10.8</v>
      </c>
      <c r="F26" s="36">
        <f>D25+E26</f>
        <v>19.3</v>
      </c>
      <c r="G26" s="85">
        <v>2.5694444444444447E-2</v>
      </c>
      <c r="H26" s="100">
        <f>H25+G26</f>
        <v>0.60277777777777775</v>
      </c>
      <c r="I26" s="24"/>
      <c r="J26" s="149"/>
    </row>
    <row r="27" spans="1:10" s="5" customFormat="1" ht="15" customHeight="1" thickBot="1" x14ac:dyDescent="0.25">
      <c r="A27" s="22"/>
      <c r="B27" s="29" t="s">
        <v>43</v>
      </c>
      <c r="C27" s="5" t="s">
        <v>35</v>
      </c>
      <c r="D27" s="25"/>
      <c r="E27" s="25"/>
      <c r="F27" s="25"/>
      <c r="G27" s="10">
        <v>1.3888888888888888E-2</v>
      </c>
      <c r="H27" s="75">
        <f>H26+G27</f>
        <v>0.61666666666666659</v>
      </c>
      <c r="I27" s="24"/>
    </row>
    <row r="28" spans="1:10" s="5" customFormat="1" ht="15" customHeight="1" thickBot="1" x14ac:dyDescent="0.25">
      <c r="A28" s="22"/>
      <c r="B28" s="90"/>
      <c r="C28" s="91" t="s">
        <v>44</v>
      </c>
      <c r="D28" s="99">
        <f>D21+D23+D25</f>
        <v>35</v>
      </c>
      <c r="E28" s="99">
        <f>E20+E22+E24+E26</f>
        <v>37</v>
      </c>
      <c r="F28" s="99">
        <f>F20+F22+F24+F26</f>
        <v>72</v>
      </c>
      <c r="G28" s="92">
        <v>2.0833333333333332E-2</v>
      </c>
      <c r="H28" s="93"/>
      <c r="I28" s="24"/>
      <c r="J28" s="147" t="s">
        <v>63</v>
      </c>
    </row>
    <row r="29" spans="1:10" s="5" customFormat="1" ht="15" customHeight="1" x14ac:dyDescent="0.2">
      <c r="A29" s="22"/>
      <c r="B29" s="83" t="s">
        <v>45</v>
      </c>
      <c r="C29" s="35" t="s">
        <v>38</v>
      </c>
      <c r="D29" s="35"/>
      <c r="E29" s="35"/>
      <c r="F29" s="35"/>
      <c r="G29" s="35"/>
      <c r="H29" s="100">
        <f>H27+G28</f>
        <v>0.63749999999999996</v>
      </c>
      <c r="I29" s="24"/>
      <c r="J29" s="148"/>
    </row>
    <row r="30" spans="1:10" s="5" customFormat="1" ht="30" customHeight="1" x14ac:dyDescent="0.2">
      <c r="A30" s="22"/>
      <c r="B30" s="94" t="s">
        <v>127</v>
      </c>
      <c r="C30" s="95" t="s">
        <v>26</v>
      </c>
      <c r="D30" s="98">
        <f>D32</f>
        <v>2.4</v>
      </c>
      <c r="E30" s="98">
        <f>E31+E33+E37+E50</f>
        <v>27.5</v>
      </c>
      <c r="F30" s="98">
        <f>F31+F33+F37+F50</f>
        <v>29.9</v>
      </c>
      <c r="G30" s="96"/>
      <c r="H30" s="97"/>
      <c r="I30" s="24"/>
      <c r="J30" s="148"/>
    </row>
    <row r="31" spans="1:10" s="5" customFormat="1" ht="15" customHeight="1" x14ac:dyDescent="0.2">
      <c r="A31" s="22"/>
      <c r="B31" s="83">
        <v>7</v>
      </c>
      <c r="C31" s="35" t="s">
        <v>27</v>
      </c>
      <c r="D31" s="36"/>
      <c r="E31" s="36">
        <v>11.6</v>
      </c>
      <c r="F31" s="36">
        <f>E31</f>
        <v>11.6</v>
      </c>
      <c r="G31" s="85">
        <v>1.3888888888888888E-2</v>
      </c>
      <c r="H31" s="100">
        <f>H29+G31</f>
        <v>0.6513888888888888</v>
      </c>
      <c r="I31" s="24"/>
      <c r="J31" s="148"/>
    </row>
    <row r="32" spans="1:10" s="5" customFormat="1" ht="15" customHeight="1" x14ac:dyDescent="0.2">
      <c r="A32" s="22"/>
      <c r="B32" s="86" t="s">
        <v>46</v>
      </c>
      <c r="C32" s="87" t="s">
        <v>29</v>
      </c>
      <c r="D32" s="88">
        <v>2.4</v>
      </c>
      <c r="E32" s="36"/>
      <c r="F32" s="36"/>
      <c r="G32" s="84"/>
      <c r="H32" s="102">
        <f>H31+"00:03"</f>
        <v>0.65347222222222212</v>
      </c>
      <c r="I32" s="24"/>
      <c r="J32" s="148"/>
    </row>
    <row r="33" spans="1:10" s="5" customFormat="1" ht="15" customHeight="1" x14ac:dyDescent="0.2">
      <c r="A33" s="22"/>
      <c r="B33" s="83" t="s">
        <v>47</v>
      </c>
      <c r="C33" s="35" t="s">
        <v>53</v>
      </c>
      <c r="D33" s="36"/>
      <c r="E33" s="36">
        <v>7.9</v>
      </c>
      <c r="F33" s="36">
        <f>D32+E33</f>
        <v>10.3</v>
      </c>
      <c r="G33" s="85">
        <v>1.2499999999999999E-2</v>
      </c>
      <c r="H33" s="100">
        <f>G33+H32</f>
        <v>0.66597222222222208</v>
      </c>
      <c r="I33" s="24"/>
      <c r="J33" s="148"/>
    </row>
    <row r="34" spans="1:10" s="5" customFormat="1" ht="15" customHeight="1" thickBot="1" x14ac:dyDescent="0.25">
      <c r="A34" s="22"/>
      <c r="B34" s="29" t="s">
        <v>48</v>
      </c>
      <c r="C34" s="5" t="s">
        <v>54</v>
      </c>
      <c r="D34" s="25"/>
      <c r="E34" s="25"/>
      <c r="F34" s="25"/>
      <c r="G34" s="10">
        <v>6.9444444444444441E-3</v>
      </c>
      <c r="H34" s="75">
        <f>G34+H33</f>
        <v>0.6729166666666665</v>
      </c>
      <c r="I34" s="24"/>
      <c r="J34" s="148"/>
    </row>
    <row r="35" spans="1:10" s="5" customFormat="1" ht="15" customHeight="1" thickBot="1" x14ac:dyDescent="0.25">
      <c r="A35" s="22"/>
      <c r="B35" s="90"/>
      <c r="C35" s="91" t="s">
        <v>50</v>
      </c>
      <c r="D35" s="99">
        <f>D32</f>
        <v>2.4</v>
      </c>
      <c r="E35" s="99">
        <f>E31+E33</f>
        <v>19.5</v>
      </c>
      <c r="F35" s="99">
        <f>F31+F33</f>
        <v>21.9</v>
      </c>
      <c r="G35" s="92">
        <v>3.125E-2</v>
      </c>
      <c r="H35" s="93"/>
      <c r="I35" s="24"/>
      <c r="J35" s="148"/>
    </row>
    <row r="36" spans="1:10" s="5" customFormat="1" ht="15" customHeight="1" x14ac:dyDescent="0.2">
      <c r="A36" s="22"/>
      <c r="B36" s="83" t="s">
        <v>49</v>
      </c>
      <c r="C36" s="35" t="s">
        <v>52</v>
      </c>
      <c r="D36" s="36"/>
      <c r="E36" s="36"/>
      <c r="F36" s="36"/>
      <c r="G36" s="35"/>
      <c r="H36" s="100">
        <f>G35+H34</f>
        <v>0.7041666666666665</v>
      </c>
      <c r="I36" s="24"/>
      <c r="J36" s="148"/>
    </row>
    <row r="37" spans="1:10" s="5" customFormat="1" ht="15" customHeight="1" thickBot="1" x14ac:dyDescent="0.25">
      <c r="A37" s="22"/>
      <c r="B37" s="83" t="s">
        <v>51</v>
      </c>
      <c r="C37" s="35" t="s">
        <v>60</v>
      </c>
      <c r="D37" s="36"/>
      <c r="E37" s="36">
        <v>4.0999999999999996</v>
      </c>
      <c r="F37" s="36">
        <f>E37</f>
        <v>4.0999999999999996</v>
      </c>
      <c r="G37" s="85">
        <v>6.9444444444444441E-3</v>
      </c>
      <c r="H37" s="103">
        <f>G37+H36</f>
        <v>0.71111111111111092</v>
      </c>
      <c r="I37" s="24"/>
      <c r="J37" s="149"/>
    </row>
    <row r="38" spans="1:10" s="5" customFormat="1" ht="5" customHeight="1" x14ac:dyDescent="0.2">
      <c r="A38" s="22"/>
      <c r="B38" s="31"/>
      <c r="H38" s="32"/>
      <c r="I38" s="24"/>
    </row>
    <row r="39" spans="1:10" s="5" customFormat="1" ht="15" customHeight="1" x14ac:dyDescent="0.2">
      <c r="A39" s="22"/>
      <c r="B39" s="31"/>
      <c r="C39" s="60" t="s">
        <v>55</v>
      </c>
      <c r="D39" s="20">
        <f>D10+D12+D14+D21+D23+D25+D32</f>
        <v>72.400000000000006</v>
      </c>
      <c r="E39" s="20">
        <f>E9+E11+E13+E15+E20+E22+E24+E26+E31+E33+E37</f>
        <v>97.6</v>
      </c>
      <c r="F39" s="21">
        <f>F9+F11+F13+F15+F20+F22+F24+F26+F31+F33+F37</f>
        <v>170</v>
      </c>
      <c r="H39" s="32"/>
      <c r="I39" s="24"/>
    </row>
    <row r="40" spans="1:10" s="5" customFormat="1" ht="5" customHeight="1" x14ac:dyDescent="0.2">
      <c r="A40" s="22"/>
      <c r="B40" s="31"/>
      <c r="H40" s="32"/>
      <c r="I40" s="24"/>
    </row>
    <row r="41" spans="1:10" s="68" customFormat="1" ht="12" customHeight="1" x14ac:dyDescent="0.2">
      <c r="A41" s="77"/>
      <c r="B41" s="72"/>
      <c r="C41" s="73" t="s">
        <v>56</v>
      </c>
      <c r="E41" s="69" t="s">
        <v>57</v>
      </c>
      <c r="F41" s="70">
        <v>0.24722222222222223</v>
      </c>
      <c r="G41" s="69" t="s">
        <v>58</v>
      </c>
      <c r="H41" s="70">
        <v>0.80069444444444438</v>
      </c>
      <c r="I41" s="78"/>
    </row>
    <row r="42" spans="1:10" s="5" customFormat="1" ht="5" customHeight="1" x14ac:dyDescent="0.2">
      <c r="A42" s="22"/>
      <c r="B42" s="33"/>
      <c r="C42" s="104"/>
      <c r="D42" s="35"/>
      <c r="E42" s="105"/>
      <c r="F42" s="85"/>
      <c r="G42" s="84"/>
      <c r="H42" s="100"/>
      <c r="I42" s="24"/>
    </row>
    <row r="43" spans="1:10" ht="14" customHeight="1" thickBot="1" x14ac:dyDescent="0.25">
      <c r="A43" s="11"/>
      <c r="B43" s="12"/>
      <c r="C43" s="12"/>
      <c r="D43" s="12"/>
      <c r="E43" s="12"/>
      <c r="F43" s="12"/>
      <c r="G43" s="12"/>
      <c r="H43" s="12"/>
      <c r="I43" s="13"/>
    </row>
    <row r="44" spans="1:10" ht="5" customHeight="1" thickBot="1" x14ac:dyDescent="0.25"/>
    <row r="45" spans="1:10" s="5" customFormat="1" ht="20" customHeight="1" thickBot="1" x14ac:dyDescent="0.25">
      <c r="A45" s="58"/>
      <c r="B45" s="158" t="s">
        <v>64</v>
      </c>
      <c r="C45" s="158"/>
      <c r="D45" s="159" t="s">
        <v>5</v>
      </c>
      <c r="E45" s="159"/>
      <c r="F45" s="159"/>
      <c r="G45" s="159"/>
      <c r="H45" s="159"/>
      <c r="I45" s="59"/>
    </row>
    <row r="46" spans="1:10" s="5" customFormat="1" ht="5" customHeight="1" x14ac:dyDescent="0.2">
      <c r="A46" s="22"/>
      <c r="I46" s="24"/>
    </row>
    <row r="47" spans="1:10" s="5" customFormat="1" ht="30" customHeight="1" x14ac:dyDescent="0.2">
      <c r="A47" s="22"/>
      <c r="B47" s="65" t="s">
        <v>7</v>
      </c>
      <c r="C47" s="16" t="s">
        <v>1</v>
      </c>
      <c r="D47" s="17" t="s">
        <v>8</v>
      </c>
      <c r="E47" s="18" t="s">
        <v>11</v>
      </c>
      <c r="F47" s="18" t="s">
        <v>9</v>
      </c>
      <c r="G47" s="17" t="s">
        <v>10</v>
      </c>
      <c r="H47" s="66" t="s">
        <v>24</v>
      </c>
      <c r="I47" s="24"/>
    </row>
    <row r="48" spans="1:10" s="5" customFormat="1" ht="5" customHeight="1" thickBot="1" x14ac:dyDescent="0.25">
      <c r="A48" s="22"/>
      <c r="I48" s="24"/>
    </row>
    <row r="49" spans="1:10" s="5" customFormat="1" ht="15" customHeight="1" x14ac:dyDescent="0.2">
      <c r="A49" s="22"/>
      <c r="B49" s="38" t="s">
        <v>65</v>
      </c>
      <c r="C49" s="50" t="s">
        <v>67</v>
      </c>
      <c r="D49" s="50"/>
      <c r="E49" s="50"/>
      <c r="F49" s="50"/>
      <c r="G49" s="50"/>
      <c r="H49" s="52">
        <v>0.375</v>
      </c>
      <c r="I49" s="24"/>
      <c r="J49" s="147" t="s">
        <v>85</v>
      </c>
    </row>
    <row r="50" spans="1:10" s="5" customFormat="1" ht="15" customHeight="1" thickBot="1" x14ac:dyDescent="0.25">
      <c r="A50" s="22"/>
      <c r="B50" s="38" t="s">
        <v>68</v>
      </c>
      <c r="C50" s="50" t="s">
        <v>69</v>
      </c>
      <c r="D50" s="41"/>
      <c r="E50" s="41">
        <v>3.9</v>
      </c>
      <c r="F50" s="41">
        <f>E50</f>
        <v>3.9</v>
      </c>
      <c r="G50" s="106">
        <v>6.9444444444444441E-3</v>
      </c>
      <c r="H50" s="112">
        <f>G50+H49</f>
        <v>0.38194444444444442</v>
      </c>
      <c r="I50" s="24"/>
      <c r="J50" s="148"/>
    </row>
    <row r="51" spans="1:10" s="5" customFormat="1" ht="15" customHeight="1" thickBot="1" x14ac:dyDescent="0.25">
      <c r="A51" s="22"/>
      <c r="B51" s="90"/>
      <c r="C51" s="91" t="s">
        <v>70</v>
      </c>
      <c r="D51" s="99"/>
      <c r="E51" s="99"/>
      <c r="F51" s="99"/>
      <c r="G51" s="92">
        <v>1.0416666666666666E-2</v>
      </c>
      <c r="H51" s="107"/>
      <c r="I51" s="24"/>
      <c r="J51" s="148"/>
    </row>
    <row r="52" spans="1:10" s="5" customFormat="1" ht="15" customHeight="1" x14ac:dyDescent="0.2">
      <c r="A52" s="22"/>
      <c r="B52" s="38" t="s">
        <v>66</v>
      </c>
      <c r="C52" s="50" t="s">
        <v>38</v>
      </c>
      <c r="D52" s="41"/>
      <c r="E52" s="41"/>
      <c r="F52" s="41"/>
      <c r="G52" s="39"/>
      <c r="H52" s="112">
        <f>G51+H50</f>
        <v>0.3923611111111111</v>
      </c>
      <c r="I52" s="24"/>
      <c r="J52" s="148"/>
    </row>
    <row r="53" spans="1:10" s="5" customFormat="1" ht="30" customHeight="1" x14ac:dyDescent="0.2">
      <c r="A53" s="22"/>
      <c r="B53" s="79" t="s">
        <v>128</v>
      </c>
      <c r="C53" s="80" t="s">
        <v>26</v>
      </c>
      <c r="D53" s="114">
        <f>D55+D57+D59</f>
        <v>24.700000000000003</v>
      </c>
      <c r="E53" s="114">
        <f>E54+E56+E58+E60</f>
        <v>60.500000000000007</v>
      </c>
      <c r="F53" s="114">
        <f>F54+F56+F58+F60</f>
        <v>85.200000000000017</v>
      </c>
      <c r="G53" s="108"/>
      <c r="H53" s="109"/>
      <c r="I53" s="24"/>
      <c r="J53" s="148"/>
    </row>
    <row r="54" spans="1:10" s="5" customFormat="1" ht="15" customHeight="1" x14ac:dyDescent="0.2">
      <c r="A54" s="22"/>
      <c r="B54" s="83">
        <v>8</v>
      </c>
      <c r="C54" s="35" t="s">
        <v>27</v>
      </c>
      <c r="D54" s="36"/>
      <c r="E54" s="36">
        <v>16.7</v>
      </c>
      <c r="F54" s="36">
        <f>E54</f>
        <v>16.7</v>
      </c>
      <c r="G54" s="85">
        <v>1.7361111111111112E-2</v>
      </c>
      <c r="H54" s="100">
        <f>G54+H52</f>
        <v>0.40972222222222221</v>
      </c>
      <c r="I54" s="24"/>
      <c r="J54" s="148"/>
    </row>
    <row r="55" spans="1:10" s="5" customFormat="1" ht="15" customHeight="1" x14ac:dyDescent="0.2">
      <c r="A55" s="22"/>
      <c r="B55" s="86" t="s">
        <v>71</v>
      </c>
      <c r="C55" s="87" t="s">
        <v>29</v>
      </c>
      <c r="D55" s="88">
        <v>11.8</v>
      </c>
      <c r="E55" s="88"/>
      <c r="F55" s="88"/>
      <c r="G55" s="89"/>
      <c r="H55" s="101">
        <f>H54+"00:03"</f>
        <v>0.41180555555555554</v>
      </c>
      <c r="I55" s="24"/>
      <c r="J55" s="148"/>
    </row>
    <row r="56" spans="1:10" s="5" customFormat="1" ht="15" customHeight="1" x14ac:dyDescent="0.2">
      <c r="A56" s="22"/>
      <c r="B56" s="83">
        <v>9</v>
      </c>
      <c r="C56" s="35" t="s">
        <v>27</v>
      </c>
      <c r="D56" s="36"/>
      <c r="E56" s="36">
        <v>12.9</v>
      </c>
      <c r="F56" s="36">
        <f>D55+E56</f>
        <v>24.700000000000003</v>
      </c>
      <c r="G56" s="85">
        <v>2.2222222222222223E-2</v>
      </c>
      <c r="H56" s="100">
        <f>G56+H55</f>
        <v>0.43402777777777773</v>
      </c>
      <c r="I56" s="24"/>
      <c r="J56" s="148"/>
    </row>
    <row r="57" spans="1:10" s="5" customFormat="1" ht="15" customHeight="1" x14ac:dyDescent="0.2">
      <c r="A57" s="22"/>
      <c r="B57" s="86" t="s">
        <v>72</v>
      </c>
      <c r="C57" s="87" t="s">
        <v>29</v>
      </c>
      <c r="D57" s="88">
        <v>5.8</v>
      </c>
      <c r="E57" s="88"/>
      <c r="F57" s="88"/>
      <c r="G57" s="89"/>
      <c r="H57" s="102">
        <f>H56+"00:03"</f>
        <v>0.43611111111111106</v>
      </c>
      <c r="I57" s="24"/>
      <c r="J57" s="148"/>
    </row>
    <row r="58" spans="1:10" s="5" customFormat="1" ht="15" customHeight="1" x14ac:dyDescent="0.2">
      <c r="A58" s="22"/>
      <c r="B58" s="83">
        <v>10</v>
      </c>
      <c r="C58" s="35" t="s">
        <v>27</v>
      </c>
      <c r="D58" s="36"/>
      <c r="E58" s="36">
        <v>9.3000000000000007</v>
      </c>
      <c r="F58" s="36">
        <f>D57+E58</f>
        <v>15.100000000000001</v>
      </c>
      <c r="G58" s="85">
        <v>1.5972222222222224E-2</v>
      </c>
      <c r="H58" s="100">
        <f>H57+G58</f>
        <v>0.45208333333333328</v>
      </c>
      <c r="I58" s="24"/>
      <c r="J58" s="148"/>
    </row>
    <row r="59" spans="1:10" s="5" customFormat="1" ht="15" customHeight="1" x14ac:dyDescent="0.2">
      <c r="A59" s="22"/>
      <c r="B59" s="86" t="s">
        <v>73</v>
      </c>
      <c r="C59" s="87" t="s">
        <v>29</v>
      </c>
      <c r="D59" s="88">
        <v>7.1</v>
      </c>
      <c r="E59" s="88"/>
      <c r="F59" s="88"/>
      <c r="G59" s="89"/>
      <c r="H59" s="102">
        <f>H58+"00:03"</f>
        <v>0.45416666666666661</v>
      </c>
      <c r="I59" s="24"/>
      <c r="J59" s="148"/>
    </row>
    <row r="60" spans="1:10" s="5" customFormat="1" ht="15" customHeight="1" thickBot="1" x14ac:dyDescent="0.25">
      <c r="A60" s="22"/>
      <c r="B60" s="83" t="s">
        <v>74</v>
      </c>
      <c r="C60" s="35" t="s">
        <v>34</v>
      </c>
      <c r="D60" s="36"/>
      <c r="E60" s="36">
        <v>21.6</v>
      </c>
      <c r="F60" s="36">
        <f>D59+E60</f>
        <v>28.700000000000003</v>
      </c>
      <c r="G60" s="85">
        <v>2.4305555555555556E-2</v>
      </c>
      <c r="H60" s="100">
        <f>G60+H59</f>
        <v>0.47847222222222219</v>
      </c>
      <c r="I60" s="24"/>
      <c r="J60" s="149"/>
    </row>
    <row r="61" spans="1:10" s="5" customFormat="1" ht="15" customHeight="1" thickBot="1" x14ac:dyDescent="0.25">
      <c r="A61" s="22"/>
      <c r="B61" s="29" t="s">
        <v>75</v>
      </c>
      <c r="C61" s="5" t="s">
        <v>35</v>
      </c>
      <c r="D61" s="25"/>
      <c r="E61" s="25"/>
      <c r="F61" s="25"/>
      <c r="G61" s="10">
        <v>1.3888888888888888E-2</v>
      </c>
      <c r="H61" s="75">
        <f>G61+H60</f>
        <v>0.49236111111111108</v>
      </c>
      <c r="I61" s="24"/>
    </row>
    <row r="62" spans="1:10" s="5" customFormat="1" ht="15" customHeight="1" thickBot="1" x14ac:dyDescent="0.25">
      <c r="A62" s="22"/>
      <c r="B62" s="90"/>
      <c r="C62" s="91" t="s">
        <v>77</v>
      </c>
      <c r="D62" s="99">
        <f>D55+D57+D59</f>
        <v>24.700000000000003</v>
      </c>
      <c r="E62" s="99">
        <f>E54+E56+E58+E60</f>
        <v>60.500000000000007</v>
      </c>
      <c r="F62" s="99">
        <f>F54+F56+F58+F60</f>
        <v>85.200000000000017</v>
      </c>
      <c r="G62" s="92">
        <v>2.0833333333333332E-2</v>
      </c>
      <c r="H62" s="107"/>
      <c r="I62" s="24"/>
      <c r="J62" s="147" t="s">
        <v>86</v>
      </c>
    </row>
    <row r="63" spans="1:10" s="5" customFormat="1" ht="15" customHeight="1" x14ac:dyDescent="0.2">
      <c r="A63" s="22"/>
      <c r="B63" s="83" t="s">
        <v>76</v>
      </c>
      <c r="C63" s="35" t="s">
        <v>38</v>
      </c>
      <c r="D63" s="36"/>
      <c r="E63" s="36"/>
      <c r="F63" s="36"/>
      <c r="G63" s="84"/>
      <c r="H63" s="100">
        <f>G62+H61</f>
        <v>0.5131944444444444</v>
      </c>
      <c r="I63" s="24"/>
      <c r="J63" s="148"/>
    </row>
    <row r="64" spans="1:10" s="5" customFormat="1" ht="30" customHeight="1" x14ac:dyDescent="0.2">
      <c r="A64" s="22"/>
      <c r="B64" s="94" t="s">
        <v>129</v>
      </c>
      <c r="C64" s="95" t="s">
        <v>26</v>
      </c>
      <c r="D64" s="114">
        <f>D66+D68</f>
        <v>18.899999999999999</v>
      </c>
      <c r="E64" s="114">
        <f>E65+E67+E69+E73</f>
        <v>57.900000000000006</v>
      </c>
      <c r="F64" s="114">
        <f>F65+F67+F69+F73</f>
        <v>76.8</v>
      </c>
      <c r="G64" s="110"/>
      <c r="H64" s="111"/>
      <c r="I64" s="24"/>
      <c r="J64" s="148"/>
    </row>
    <row r="65" spans="1:10" s="5" customFormat="1" ht="15" customHeight="1" x14ac:dyDescent="0.2">
      <c r="A65" s="22"/>
      <c r="B65" s="83">
        <v>11</v>
      </c>
      <c r="C65" s="35" t="s">
        <v>27</v>
      </c>
      <c r="D65" s="36"/>
      <c r="E65" s="36">
        <v>16.7</v>
      </c>
      <c r="F65" s="36">
        <f>E65</f>
        <v>16.7</v>
      </c>
      <c r="G65" s="85">
        <v>1.7361111111111112E-2</v>
      </c>
      <c r="H65" s="100">
        <f>G65+H63</f>
        <v>0.53055555555555556</v>
      </c>
      <c r="I65" s="24"/>
      <c r="J65" s="148"/>
    </row>
    <row r="66" spans="1:10" s="5" customFormat="1" ht="15" customHeight="1" x14ac:dyDescent="0.2">
      <c r="A66" s="22"/>
      <c r="B66" s="86" t="s">
        <v>78</v>
      </c>
      <c r="C66" s="87" t="s">
        <v>29</v>
      </c>
      <c r="D66" s="88">
        <v>11.8</v>
      </c>
      <c r="E66" s="36"/>
      <c r="F66" s="36"/>
      <c r="G66" s="84"/>
      <c r="H66" s="102">
        <f>H65+"00:03"</f>
        <v>0.53263888888888888</v>
      </c>
      <c r="I66" s="24"/>
      <c r="J66" s="148"/>
    </row>
    <row r="67" spans="1:10" s="5" customFormat="1" ht="15" customHeight="1" x14ac:dyDescent="0.2">
      <c r="A67" s="22"/>
      <c r="B67" s="83">
        <v>12</v>
      </c>
      <c r="C67" s="35" t="s">
        <v>27</v>
      </c>
      <c r="D67" s="36"/>
      <c r="E67" s="36">
        <v>15.5</v>
      </c>
      <c r="F67" s="36">
        <f>D66+E67</f>
        <v>27.3</v>
      </c>
      <c r="G67" s="85">
        <v>2.4305555555555556E-2</v>
      </c>
      <c r="H67" s="100">
        <f>G67+H66</f>
        <v>0.55694444444444446</v>
      </c>
      <c r="I67" s="24"/>
      <c r="J67" s="148"/>
    </row>
    <row r="68" spans="1:10" s="5" customFormat="1" ht="15" customHeight="1" x14ac:dyDescent="0.2">
      <c r="A68" s="22"/>
      <c r="B68" s="86" t="s">
        <v>79</v>
      </c>
      <c r="C68" s="87" t="s">
        <v>88</v>
      </c>
      <c r="D68" s="88">
        <v>7.1</v>
      </c>
      <c r="E68" s="36"/>
      <c r="F68" s="36"/>
      <c r="G68" s="84"/>
      <c r="H68" s="102">
        <f>H67+"00:03"</f>
        <v>0.55902777777777779</v>
      </c>
      <c r="I68" s="24"/>
      <c r="J68" s="148"/>
    </row>
    <row r="69" spans="1:10" s="5" customFormat="1" ht="15" customHeight="1" x14ac:dyDescent="0.2">
      <c r="A69" s="22"/>
      <c r="B69" s="83" t="s">
        <v>80</v>
      </c>
      <c r="C69" s="35" t="s">
        <v>53</v>
      </c>
      <c r="D69" s="36"/>
      <c r="E69" s="36">
        <v>21.6</v>
      </c>
      <c r="F69" s="36">
        <f>D68+E69</f>
        <v>28.700000000000003</v>
      </c>
      <c r="G69" s="85">
        <v>2.6388888888888889E-2</v>
      </c>
      <c r="H69" s="100">
        <f>G69+H68</f>
        <v>0.5854166666666667</v>
      </c>
      <c r="I69" s="24"/>
      <c r="J69" s="148"/>
    </row>
    <row r="70" spans="1:10" s="5" customFormat="1" ht="15" customHeight="1" thickBot="1" x14ac:dyDescent="0.25">
      <c r="A70" s="22"/>
      <c r="B70" s="29" t="s">
        <v>81</v>
      </c>
      <c r="C70" s="5" t="s">
        <v>54</v>
      </c>
      <c r="D70" s="25"/>
      <c r="E70" s="25"/>
      <c r="F70" s="25"/>
      <c r="G70" s="10">
        <v>6.9444444444444441E-3</v>
      </c>
      <c r="H70" s="75">
        <f>G70+H69</f>
        <v>0.59236111111111112</v>
      </c>
      <c r="I70" s="24"/>
      <c r="J70" s="148"/>
    </row>
    <row r="71" spans="1:10" s="5" customFormat="1" ht="15" customHeight="1" thickBot="1" x14ac:dyDescent="0.25">
      <c r="A71" s="22"/>
      <c r="B71" s="90"/>
      <c r="C71" s="91" t="s">
        <v>84</v>
      </c>
      <c r="D71" s="99">
        <f>D66+D68</f>
        <v>18.899999999999999</v>
      </c>
      <c r="E71" s="99">
        <f>E65+E67+E69</f>
        <v>53.800000000000004</v>
      </c>
      <c r="F71" s="99">
        <f>F65+F67+F69</f>
        <v>72.7</v>
      </c>
      <c r="G71" s="92">
        <v>6.9444444444444441E-3</v>
      </c>
      <c r="H71" s="113"/>
      <c r="I71" s="24"/>
      <c r="J71" s="148"/>
    </row>
    <row r="72" spans="1:10" s="5" customFormat="1" ht="15" customHeight="1" x14ac:dyDescent="0.2">
      <c r="A72" s="22"/>
      <c r="B72" s="83" t="s">
        <v>82</v>
      </c>
      <c r="C72" s="35" t="s">
        <v>52</v>
      </c>
      <c r="D72" s="36"/>
      <c r="E72" s="36"/>
      <c r="F72" s="36"/>
      <c r="G72" s="84"/>
      <c r="H72" s="100">
        <f>G71+H70</f>
        <v>0.59930555555555554</v>
      </c>
      <c r="I72" s="24"/>
      <c r="J72" s="148"/>
    </row>
    <row r="73" spans="1:10" s="5" customFormat="1" ht="15" customHeight="1" thickBot="1" x14ac:dyDescent="0.25">
      <c r="A73" s="22"/>
      <c r="B73" s="83" t="s">
        <v>83</v>
      </c>
      <c r="C73" s="35" t="s">
        <v>89</v>
      </c>
      <c r="D73" s="36"/>
      <c r="E73" s="36">
        <v>4.0999999999999996</v>
      </c>
      <c r="F73" s="36">
        <f>E73</f>
        <v>4.0999999999999996</v>
      </c>
      <c r="G73" s="85">
        <v>6.9444444444444441E-3</v>
      </c>
      <c r="H73" s="103">
        <f>G73+H72</f>
        <v>0.60624999999999996</v>
      </c>
      <c r="I73" s="24"/>
      <c r="J73" s="149"/>
    </row>
    <row r="74" spans="1:10" s="5" customFormat="1" ht="5" customHeight="1" x14ac:dyDescent="0.2">
      <c r="A74" s="22"/>
      <c r="B74" s="31"/>
      <c r="H74" s="32"/>
      <c r="I74" s="24"/>
    </row>
    <row r="75" spans="1:10" s="5" customFormat="1" ht="15" customHeight="1" x14ac:dyDescent="0.2">
      <c r="A75" s="22"/>
      <c r="B75" s="31"/>
      <c r="C75" s="60" t="s">
        <v>87</v>
      </c>
      <c r="D75" s="20">
        <f>D55+D57+D59+D66+D68</f>
        <v>43.6</v>
      </c>
      <c r="E75" s="20">
        <f>E50+E54+E56+E58+E60+E65+E67+E69+E73</f>
        <v>122.30000000000001</v>
      </c>
      <c r="F75" s="21">
        <f>F50+F54+F56+F58+F60+F65+F67+F69+F73</f>
        <v>165.9</v>
      </c>
      <c r="H75" s="32"/>
      <c r="I75" s="24"/>
    </row>
    <row r="76" spans="1:10" s="5" customFormat="1" ht="5" customHeight="1" x14ac:dyDescent="0.2">
      <c r="A76" s="22"/>
      <c r="B76" s="31"/>
      <c r="H76" s="32"/>
      <c r="I76" s="24"/>
    </row>
    <row r="77" spans="1:10" s="68" customFormat="1" ht="12" customHeight="1" x14ac:dyDescent="0.2">
      <c r="A77" s="77"/>
      <c r="B77" s="72"/>
      <c r="C77" s="73" t="s">
        <v>56</v>
      </c>
      <c r="E77" s="69" t="s">
        <v>57</v>
      </c>
      <c r="F77" s="70">
        <v>0.24652777777777779</v>
      </c>
      <c r="G77" s="69" t="s">
        <v>58</v>
      </c>
      <c r="H77" s="70">
        <v>0.80069444444444438</v>
      </c>
      <c r="I77" s="78"/>
    </row>
    <row r="78" spans="1:10" s="5" customFormat="1" ht="5" customHeight="1" x14ac:dyDescent="0.2">
      <c r="A78" s="22"/>
      <c r="B78" s="31"/>
      <c r="C78" s="74"/>
      <c r="E78" s="67"/>
      <c r="F78" s="10"/>
      <c r="G78" s="23"/>
      <c r="H78" s="75"/>
      <c r="I78" s="24"/>
    </row>
    <row r="79" spans="1:10" s="5" customFormat="1" ht="12" customHeight="1" x14ac:dyDescent="0.2">
      <c r="A79" s="22"/>
      <c r="B79" s="76" t="s">
        <v>59</v>
      </c>
      <c r="C79" s="115">
        <f ca="1">NOW()</f>
        <v>45092.49198136574</v>
      </c>
      <c r="D79" s="35"/>
      <c r="E79" s="35"/>
      <c r="F79" s="35"/>
      <c r="G79" s="35"/>
      <c r="H79" s="37"/>
      <c r="I79" s="24"/>
    </row>
    <row r="80" spans="1:10" ht="14" customHeight="1" thickBot="1" x14ac:dyDescent="0.25">
      <c r="A80" s="11"/>
      <c r="B80" s="12"/>
      <c r="C80" s="12"/>
      <c r="D80" s="12"/>
      <c r="E80" s="12"/>
      <c r="F80" s="12"/>
      <c r="G80" s="12"/>
      <c r="H80" s="12"/>
      <c r="I80" s="13"/>
    </row>
    <row r="81" spans="3:7" ht="5" customHeight="1" x14ac:dyDescent="0.2"/>
    <row r="82" spans="3:7" s="5" customFormat="1" ht="14" customHeight="1" x14ac:dyDescent="0.2">
      <c r="C82" s="162" t="s">
        <v>90</v>
      </c>
      <c r="D82" s="163"/>
      <c r="E82" s="163"/>
      <c r="F82" s="163"/>
      <c r="G82" s="164"/>
    </row>
    <row r="83" spans="3:7" s="5" customFormat="1" ht="14" customHeight="1" x14ac:dyDescent="0.2">
      <c r="C83" s="31"/>
      <c r="D83" s="23" t="s">
        <v>91</v>
      </c>
      <c r="E83" s="23" t="s">
        <v>92</v>
      </c>
      <c r="F83" s="23" t="s">
        <v>93</v>
      </c>
      <c r="G83" s="30" t="s">
        <v>94</v>
      </c>
    </row>
    <row r="84" spans="3:7" s="5" customFormat="1" ht="14" customHeight="1" x14ac:dyDescent="0.2">
      <c r="C84" s="117" t="s">
        <v>5</v>
      </c>
      <c r="D84" s="45"/>
      <c r="E84" s="45"/>
      <c r="F84" s="45"/>
      <c r="G84" s="71"/>
    </row>
    <row r="85" spans="3:7" s="5" customFormat="1" ht="14" customHeight="1" x14ac:dyDescent="0.2">
      <c r="C85" s="31" t="s">
        <v>95</v>
      </c>
      <c r="D85" s="25">
        <f>D39</f>
        <v>72.400000000000006</v>
      </c>
      <c r="E85" s="25">
        <f>E39</f>
        <v>97.6</v>
      </c>
      <c r="F85" s="25">
        <f>F39</f>
        <v>170</v>
      </c>
      <c r="G85" s="143">
        <f>D85/F85</f>
        <v>0.42588235294117649</v>
      </c>
    </row>
    <row r="86" spans="3:7" s="5" customFormat="1" ht="14" customHeight="1" x14ac:dyDescent="0.2">
      <c r="C86" s="31" t="s">
        <v>5</v>
      </c>
      <c r="D86" s="23"/>
      <c r="E86" s="23"/>
      <c r="F86" s="23"/>
      <c r="G86" s="30"/>
    </row>
    <row r="87" spans="3:7" s="5" customFormat="1" ht="14" customHeight="1" x14ac:dyDescent="0.2">
      <c r="C87" s="33" t="s">
        <v>96</v>
      </c>
      <c r="D87" s="36">
        <f>D75</f>
        <v>43.6</v>
      </c>
      <c r="E87" s="36">
        <f>E75</f>
        <v>122.30000000000001</v>
      </c>
      <c r="F87" s="36">
        <f>F75</f>
        <v>165.9</v>
      </c>
      <c r="G87" s="144">
        <f>D87/F87</f>
        <v>0.26280892103676912</v>
      </c>
    </row>
    <row r="88" spans="3:7" s="5" customFormat="1" ht="20" customHeight="1" x14ac:dyDescent="0.2">
      <c r="C88" s="116" t="s">
        <v>97</v>
      </c>
      <c r="D88" s="145">
        <f>D85+D87</f>
        <v>116</v>
      </c>
      <c r="E88" s="145">
        <f>E85+E87</f>
        <v>219.9</v>
      </c>
      <c r="F88" s="145">
        <f>F85+F87</f>
        <v>335.9</v>
      </c>
      <c r="G88" s="146">
        <f>D88/F88</f>
        <v>0.34534087526049423</v>
      </c>
    </row>
    <row r="89" spans="3:7" ht="14" customHeight="1" x14ac:dyDescent="0.2"/>
    <row r="90" spans="3:7" ht="14" customHeight="1" x14ac:dyDescent="0.2"/>
  </sheetData>
  <mergeCells count="11">
    <mergeCell ref="C82:G82"/>
    <mergeCell ref="J7:J15"/>
    <mergeCell ref="J17:J26"/>
    <mergeCell ref="J28:J37"/>
    <mergeCell ref="B45:C45"/>
    <mergeCell ref="D45:H45"/>
    <mergeCell ref="A1:I1"/>
    <mergeCell ref="B3:C3"/>
    <mergeCell ref="D3:H3"/>
    <mergeCell ref="J49:J60"/>
    <mergeCell ref="J62:J73"/>
  </mergeCells>
  <pageMargins left="0.19684820647419099" right="0.19684820647419099" top="1.1811012685914299" bottom="0.51180993000874897" header="0.39370078740157499" footer="0.19684820647419099"/>
  <pageSetup paperSize="9" scale="95" fitToHeight="2" orientation="portrait" horizontalDpi="0" verticalDpi="0"/>
  <headerFooter>
    <oddHeader xml:space="preserve">&amp;C&amp;G
</oddHeader>
    <oddFooter>&amp;L&amp;"Calibri,Regular"&amp;K000000@ Comisia de Raliuri&amp;R&amp;"Calibri,Regular"&amp;K000000Model Plan Orar</oddFooter>
  </headerFooter>
  <rowBreaks count="1" manualBreakCount="1">
    <brk id="43" max="9" man="1"/>
  </rowBreaks>
  <ignoredErrors>
    <ignoredError sqref="H11:H13 H22" 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DA4C9-56DB-B64F-9967-8570A718136E}">
  <dimension ref="A1:J116"/>
  <sheetViews>
    <sheetView topLeftCell="A88" zoomScale="140" zoomScaleNormal="140" workbookViewId="0">
      <selection activeCell="B94" sqref="B94"/>
    </sheetView>
  </sheetViews>
  <sheetFormatPr baseColWidth="10" defaultRowHeight="16" x14ac:dyDescent="0.2"/>
  <cols>
    <col min="1" max="1" width="2.33203125" style="1" customWidth="1"/>
    <col min="2" max="2" width="8.5" style="1" customWidth="1"/>
    <col min="3" max="3" width="35.6640625" style="1" customWidth="1"/>
    <col min="4" max="8" width="9.33203125" style="1" customWidth="1"/>
    <col min="9" max="9" width="2.33203125" style="1" customWidth="1"/>
    <col min="10" max="10" width="3.1640625" style="1" customWidth="1"/>
    <col min="11" max="16384" width="10.83203125" style="1"/>
  </cols>
  <sheetData>
    <row r="1" spans="1:10" ht="18" customHeight="1" x14ac:dyDescent="0.2">
      <c r="A1" s="154" t="s">
        <v>107</v>
      </c>
      <c r="B1" s="154"/>
      <c r="C1" s="154"/>
      <c r="D1" s="154"/>
      <c r="E1" s="154"/>
      <c r="F1" s="154"/>
      <c r="G1" s="154"/>
      <c r="H1" s="154"/>
      <c r="I1" s="154"/>
    </row>
    <row r="2" spans="1:10" ht="18" customHeight="1" thickBot="1" x14ac:dyDescent="0.25"/>
    <row r="3" spans="1:10" s="5" customFormat="1" ht="20" customHeight="1" x14ac:dyDescent="0.2">
      <c r="A3" s="118"/>
      <c r="B3" s="176" t="s">
        <v>98</v>
      </c>
      <c r="C3" s="176"/>
      <c r="D3" s="177" t="s">
        <v>5</v>
      </c>
      <c r="E3" s="177"/>
      <c r="F3" s="177"/>
      <c r="G3" s="177"/>
      <c r="H3" s="177"/>
      <c r="I3" s="119"/>
    </row>
    <row r="4" spans="1:10" s="5" customFormat="1" ht="5" customHeight="1" x14ac:dyDescent="0.2">
      <c r="A4" s="22"/>
      <c r="I4" s="24"/>
    </row>
    <row r="5" spans="1:10" s="5" customFormat="1" ht="30" customHeight="1" x14ac:dyDescent="0.2">
      <c r="A5" s="22"/>
      <c r="B5" s="65" t="s">
        <v>7</v>
      </c>
      <c r="C5" s="16" t="s">
        <v>1</v>
      </c>
      <c r="D5" s="17" t="s">
        <v>8</v>
      </c>
      <c r="E5" s="18" t="s">
        <v>11</v>
      </c>
      <c r="F5" s="18" t="s">
        <v>9</v>
      </c>
      <c r="G5" s="17" t="s">
        <v>10</v>
      </c>
      <c r="H5" s="66" t="s">
        <v>24</v>
      </c>
      <c r="I5" s="24"/>
    </row>
    <row r="6" spans="1:10" s="5" customFormat="1" ht="5" customHeight="1" thickBot="1" x14ac:dyDescent="0.25">
      <c r="A6" s="22"/>
      <c r="I6" s="24"/>
    </row>
    <row r="7" spans="1:10" s="5" customFormat="1" ht="15" customHeight="1" x14ac:dyDescent="0.2">
      <c r="A7" s="22"/>
      <c r="B7" s="15">
        <v>0</v>
      </c>
      <c r="C7" s="50" t="s">
        <v>25</v>
      </c>
      <c r="D7" s="50"/>
      <c r="E7" s="50"/>
      <c r="F7" s="50"/>
      <c r="G7" s="50"/>
      <c r="H7" s="52">
        <v>0.76041666666666663</v>
      </c>
      <c r="I7" s="24"/>
      <c r="J7" s="173" t="s">
        <v>61</v>
      </c>
    </row>
    <row r="8" spans="1:10" s="5" customFormat="1" ht="30" customHeight="1" x14ac:dyDescent="0.2">
      <c r="A8" s="22"/>
      <c r="B8" s="79" t="s">
        <v>125</v>
      </c>
      <c r="C8" s="80" t="s">
        <v>26</v>
      </c>
      <c r="D8" s="98">
        <f>D10</f>
        <v>2.9</v>
      </c>
      <c r="E8" s="98">
        <f>E9+E11+E24</f>
        <v>11.799999999999999</v>
      </c>
      <c r="F8" s="98">
        <f>F9+F11+F24</f>
        <v>14.7</v>
      </c>
      <c r="G8" s="81"/>
      <c r="H8" s="82"/>
      <c r="I8" s="24"/>
      <c r="J8" s="174"/>
    </row>
    <row r="9" spans="1:10" s="5" customFormat="1" ht="15" customHeight="1" x14ac:dyDescent="0.2">
      <c r="A9" s="22"/>
      <c r="B9" s="83">
        <v>1</v>
      </c>
      <c r="C9" s="35" t="s">
        <v>27</v>
      </c>
      <c r="D9" s="84"/>
      <c r="E9" s="36">
        <v>4.0999999999999996</v>
      </c>
      <c r="F9" s="36">
        <f>E9</f>
        <v>4.0999999999999996</v>
      </c>
      <c r="G9" s="85">
        <v>1.0416666666666666E-2</v>
      </c>
      <c r="H9" s="100">
        <f>G9+H7</f>
        <v>0.77083333333333326</v>
      </c>
      <c r="I9" s="24"/>
      <c r="J9" s="174"/>
    </row>
    <row r="10" spans="1:10" s="5" customFormat="1" ht="15" customHeight="1" x14ac:dyDescent="0.2">
      <c r="A10" s="22"/>
      <c r="B10" s="86" t="s">
        <v>28</v>
      </c>
      <c r="C10" s="87" t="s">
        <v>99</v>
      </c>
      <c r="D10" s="88">
        <v>2.9</v>
      </c>
      <c r="E10" s="88"/>
      <c r="F10" s="88"/>
      <c r="G10" s="89"/>
      <c r="H10" s="101">
        <f>H9+"00:03"</f>
        <v>0.77291666666666659</v>
      </c>
      <c r="I10" s="24"/>
      <c r="J10" s="174"/>
    </row>
    <row r="11" spans="1:10" s="5" customFormat="1" ht="15" customHeight="1" thickBot="1" x14ac:dyDescent="0.25">
      <c r="A11" s="22"/>
      <c r="B11" s="83" t="s">
        <v>100</v>
      </c>
      <c r="C11" s="35" t="s">
        <v>60</v>
      </c>
      <c r="D11" s="36"/>
      <c r="E11" s="36">
        <v>3.8</v>
      </c>
      <c r="F11" s="36">
        <f>D10+E11</f>
        <v>6.6999999999999993</v>
      </c>
      <c r="G11" s="85">
        <v>1.0416666666666666E-2</v>
      </c>
      <c r="H11" s="103">
        <f>G11+H10</f>
        <v>0.78333333333333321</v>
      </c>
      <c r="I11" s="24"/>
      <c r="J11" s="175"/>
    </row>
    <row r="12" spans="1:10" s="5" customFormat="1" ht="5" customHeight="1" x14ac:dyDescent="0.2">
      <c r="A12" s="22"/>
      <c r="B12" s="31"/>
      <c r="H12" s="32"/>
      <c r="I12" s="24"/>
    </row>
    <row r="13" spans="1:10" s="5" customFormat="1" ht="15" customHeight="1" x14ac:dyDescent="0.2">
      <c r="A13" s="22"/>
      <c r="B13" s="31"/>
      <c r="C13" s="60" t="s">
        <v>101</v>
      </c>
      <c r="D13" s="20">
        <f>D10</f>
        <v>2.9</v>
      </c>
      <c r="E13" s="20">
        <f>E11+E9</f>
        <v>7.8999999999999995</v>
      </c>
      <c r="F13" s="21">
        <f>F11+F9</f>
        <v>10.799999999999999</v>
      </c>
      <c r="H13" s="32"/>
      <c r="I13" s="24"/>
    </row>
    <row r="14" spans="1:10" s="5" customFormat="1" ht="5" customHeight="1" x14ac:dyDescent="0.2">
      <c r="A14" s="22"/>
      <c r="B14" s="31"/>
      <c r="H14" s="32"/>
      <c r="I14" s="24"/>
    </row>
    <row r="15" spans="1:10" s="68" customFormat="1" ht="12" customHeight="1" x14ac:dyDescent="0.2">
      <c r="A15" s="77"/>
      <c r="B15" s="72"/>
      <c r="C15" s="73" t="s">
        <v>56</v>
      </c>
      <c r="E15" s="69" t="s">
        <v>57</v>
      </c>
      <c r="F15" s="70">
        <v>0.24722222222222223</v>
      </c>
      <c r="G15" s="69" t="s">
        <v>58</v>
      </c>
      <c r="H15" s="70">
        <v>0.80069444444444438</v>
      </c>
      <c r="I15" s="78"/>
    </row>
    <row r="16" spans="1:10" s="5" customFormat="1" ht="5" customHeight="1" x14ac:dyDescent="0.2">
      <c r="A16" s="22"/>
      <c r="B16" s="33"/>
      <c r="C16" s="104"/>
      <c r="D16" s="35"/>
      <c r="E16" s="105"/>
      <c r="F16" s="85"/>
      <c r="G16" s="84"/>
      <c r="H16" s="100"/>
      <c r="I16" s="24"/>
    </row>
    <row r="17" spans="1:10" ht="14" customHeight="1" thickBot="1" x14ac:dyDescent="0.25">
      <c r="A17" s="11"/>
      <c r="B17" s="12"/>
      <c r="C17" s="12"/>
      <c r="D17" s="12"/>
      <c r="E17" s="12"/>
      <c r="F17" s="12"/>
      <c r="G17" s="12"/>
      <c r="H17" s="12"/>
      <c r="I17" s="13"/>
    </row>
    <row r="18" spans="1:10" ht="5" customHeight="1" thickBot="1" x14ac:dyDescent="0.25"/>
    <row r="19" spans="1:10" s="5" customFormat="1" ht="20" customHeight="1" thickBot="1" x14ac:dyDescent="0.25">
      <c r="A19" s="58"/>
      <c r="B19" s="158" t="s">
        <v>102</v>
      </c>
      <c r="C19" s="158"/>
      <c r="D19" s="159" t="s">
        <v>5</v>
      </c>
      <c r="E19" s="159"/>
      <c r="F19" s="159"/>
      <c r="G19" s="159"/>
      <c r="H19" s="159"/>
      <c r="I19" s="59"/>
    </row>
    <row r="20" spans="1:10" s="5" customFormat="1" ht="5" customHeight="1" x14ac:dyDescent="0.2">
      <c r="A20" s="22"/>
      <c r="I20" s="24"/>
    </row>
    <row r="21" spans="1:10" s="5" customFormat="1" ht="30" customHeight="1" x14ac:dyDescent="0.2">
      <c r="A21" s="22"/>
      <c r="B21" s="65" t="s">
        <v>7</v>
      </c>
      <c r="C21" s="16" t="s">
        <v>1</v>
      </c>
      <c r="D21" s="17" t="s">
        <v>8</v>
      </c>
      <c r="E21" s="18" t="s">
        <v>11</v>
      </c>
      <c r="F21" s="18" t="s">
        <v>9</v>
      </c>
      <c r="G21" s="17" t="s">
        <v>10</v>
      </c>
      <c r="H21" s="66" t="s">
        <v>24</v>
      </c>
      <c r="I21" s="24"/>
    </row>
    <row r="22" spans="1:10" s="5" customFormat="1" ht="5" customHeight="1" thickBot="1" x14ac:dyDescent="0.25">
      <c r="A22" s="22"/>
      <c r="I22" s="24"/>
    </row>
    <row r="23" spans="1:10" s="5" customFormat="1" ht="15" customHeight="1" x14ac:dyDescent="0.2">
      <c r="A23" s="22"/>
      <c r="B23" s="38" t="s">
        <v>103</v>
      </c>
      <c r="C23" s="50" t="s">
        <v>67</v>
      </c>
      <c r="D23" s="50"/>
      <c r="E23" s="50"/>
      <c r="F23" s="50"/>
      <c r="G23" s="50"/>
      <c r="H23" s="52">
        <v>0.375</v>
      </c>
      <c r="I23" s="24"/>
      <c r="J23" s="147" t="s">
        <v>62</v>
      </c>
    </row>
    <row r="24" spans="1:10" s="5" customFormat="1" ht="15" customHeight="1" thickBot="1" x14ac:dyDescent="0.25">
      <c r="A24" s="22"/>
      <c r="B24" s="38" t="s">
        <v>104</v>
      </c>
      <c r="C24" s="50" t="s">
        <v>69</v>
      </c>
      <c r="D24" s="41"/>
      <c r="E24" s="41">
        <v>3.9</v>
      </c>
      <c r="F24" s="41">
        <f>E24</f>
        <v>3.9</v>
      </c>
      <c r="G24" s="106">
        <v>6.9444444444444441E-3</v>
      </c>
      <c r="H24" s="112">
        <f>G24+H23</f>
        <v>0.38194444444444442</v>
      </c>
      <c r="I24" s="24"/>
      <c r="J24" s="148"/>
    </row>
    <row r="25" spans="1:10" s="5" customFormat="1" ht="15" customHeight="1" thickBot="1" x14ac:dyDescent="0.25">
      <c r="A25" s="22"/>
      <c r="B25" s="90"/>
      <c r="C25" s="91" t="s">
        <v>36</v>
      </c>
      <c r="D25" s="99">
        <f>D10</f>
        <v>2.9</v>
      </c>
      <c r="E25" s="99">
        <f>E9+E11+E24</f>
        <v>11.799999999999999</v>
      </c>
      <c r="F25" s="99">
        <f>F9+F11+F24</f>
        <v>14.7</v>
      </c>
      <c r="G25" s="92">
        <v>1.0416666666666666E-2</v>
      </c>
      <c r="H25" s="107"/>
      <c r="I25" s="24"/>
      <c r="J25" s="148"/>
    </row>
    <row r="26" spans="1:10" s="5" customFormat="1" ht="15" customHeight="1" x14ac:dyDescent="0.2">
      <c r="A26" s="22"/>
      <c r="B26" s="38" t="s">
        <v>105</v>
      </c>
      <c r="C26" s="50" t="s">
        <v>38</v>
      </c>
      <c r="D26" s="41"/>
      <c r="E26" s="41"/>
      <c r="F26" s="41"/>
      <c r="G26" s="39"/>
      <c r="H26" s="112">
        <f>G25+H24</f>
        <v>0.3923611111111111</v>
      </c>
      <c r="I26" s="24"/>
      <c r="J26" s="148"/>
    </row>
    <row r="27" spans="1:10" s="5" customFormat="1" ht="30" customHeight="1" x14ac:dyDescent="0.2">
      <c r="A27" s="22"/>
      <c r="B27" s="79" t="s">
        <v>126</v>
      </c>
      <c r="C27" s="80" t="s">
        <v>26</v>
      </c>
      <c r="D27" s="98" t="s">
        <v>106</v>
      </c>
      <c r="E27" s="98" t="s">
        <v>106</v>
      </c>
      <c r="F27" s="98" t="s">
        <v>106</v>
      </c>
      <c r="G27" s="108"/>
      <c r="H27" s="109"/>
      <c r="I27" s="24"/>
      <c r="J27" s="148"/>
    </row>
    <row r="28" spans="1:10" ht="15" customHeight="1" x14ac:dyDescent="0.2">
      <c r="A28" s="121"/>
      <c r="B28" s="120"/>
      <c r="C28" s="120"/>
      <c r="D28" s="120"/>
      <c r="E28" s="120"/>
      <c r="F28" s="120"/>
      <c r="G28" s="120"/>
      <c r="H28" s="120"/>
      <c r="I28" s="122"/>
      <c r="J28" s="166"/>
    </row>
    <row r="29" spans="1:10" ht="18" customHeight="1" x14ac:dyDescent="0.2"/>
    <row r="30" spans="1:10" ht="18" customHeight="1" x14ac:dyDescent="0.2">
      <c r="A30" s="154" t="s">
        <v>108</v>
      </c>
      <c r="B30" s="154"/>
      <c r="C30" s="154"/>
      <c r="D30" s="154"/>
      <c r="E30" s="154"/>
      <c r="F30" s="154"/>
      <c r="G30" s="154"/>
      <c r="H30" s="154"/>
      <c r="I30" s="154"/>
    </row>
    <row r="31" spans="1:10" ht="18" customHeight="1" thickBot="1" x14ac:dyDescent="0.25"/>
    <row r="32" spans="1:10" s="5" customFormat="1" ht="20" customHeight="1" thickBot="1" x14ac:dyDescent="0.25">
      <c r="A32" s="58"/>
      <c r="B32" s="158" t="s">
        <v>109</v>
      </c>
      <c r="C32" s="158"/>
      <c r="D32" s="159" t="s">
        <v>5</v>
      </c>
      <c r="E32" s="159"/>
      <c r="F32" s="159"/>
      <c r="G32" s="159"/>
      <c r="H32" s="159"/>
      <c r="I32" s="59"/>
    </row>
    <row r="33" spans="1:10" s="5" customFormat="1" ht="5" customHeight="1" x14ac:dyDescent="0.2">
      <c r="A33" s="22"/>
      <c r="I33" s="24"/>
    </row>
    <row r="34" spans="1:10" s="5" customFormat="1" ht="30" customHeight="1" x14ac:dyDescent="0.2">
      <c r="A34" s="22"/>
      <c r="B34" s="65" t="s">
        <v>7</v>
      </c>
      <c r="C34" s="16" t="s">
        <v>1</v>
      </c>
      <c r="D34" s="17" t="s">
        <v>8</v>
      </c>
      <c r="E34" s="18" t="s">
        <v>11</v>
      </c>
      <c r="F34" s="18" t="s">
        <v>9</v>
      </c>
      <c r="G34" s="17" t="s">
        <v>10</v>
      </c>
      <c r="H34" s="66" t="s">
        <v>24</v>
      </c>
      <c r="I34" s="24"/>
    </row>
    <row r="35" spans="1:10" s="5" customFormat="1" ht="5" customHeight="1" thickBot="1" x14ac:dyDescent="0.25">
      <c r="A35" s="22"/>
      <c r="I35" s="24"/>
    </row>
    <row r="36" spans="1:10" s="5" customFormat="1" ht="15" customHeight="1" x14ac:dyDescent="0.2">
      <c r="A36" s="22"/>
      <c r="B36" s="15">
        <v>0</v>
      </c>
      <c r="C36" s="50" t="s">
        <v>25</v>
      </c>
      <c r="D36" s="50"/>
      <c r="E36" s="50"/>
      <c r="F36" s="50"/>
      <c r="G36" s="50"/>
      <c r="H36" s="52">
        <v>0.39583333333333331</v>
      </c>
      <c r="I36" s="24"/>
      <c r="J36" s="147" t="s">
        <v>61</v>
      </c>
    </row>
    <row r="37" spans="1:10" s="5" customFormat="1" ht="30" customHeight="1" x14ac:dyDescent="0.2">
      <c r="A37" s="22"/>
      <c r="B37" s="79" t="s">
        <v>125</v>
      </c>
      <c r="C37" s="80" t="s">
        <v>26</v>
      </c>
      <c r="D37" s="98">
        <f>D39+D41</f>
        <v>26.5</v>
      </c>
      <c r="E37" s="98">
        <f>E38+E40+E42</f>
        <v>25</v>
      </c>
      <c r="F37" s="98">
        <f>F38+F40+D41+E42</f>
        <v>51.5</v>
      </c>
      <c r="G37" s="81"/>
      <c r="H37" s="82"/>
      <c r="I37" s="24"/>
      <c r="J37" s="148"/>
    </row>
    <row r="38" spans="1:10" s="5" customFormat="1" ht="15" customHeight="1" x14ac:dyDescent="0.2">
      <c r="A38" s="22"/>
      <c r="B38" s="83">
        <v>1</v>
      </c>
      <c r="C38" s="35" t="s">
        <v>27</v>
      </c>
      <c r="D38" s="84"/>
      <c r="E38" s="36">
        <v>13.5</v>
      </c>
      <c r="F38" s="36">
        <f>E38</f>
        <v>13.5</v>
      </c>
      <c r="G38" s="85">
        <v>1.5972222222222224E-2</v>
      </c>
      <c r="H38" s="100">
        <f>G38+H36</f>
        <v>0.41180555555555554</v>
      </c>
      <c r="I38" s="24"/>
      <c r="J38" s="148"/>
    </row>
    <row r="39" spans="1:10" s="5" customFormat="1" ht="15" customHeight="1" x14ac:dyDescent="0.2">
      <c r="A39" s="22"/>
      <c r="B39" s="86" t="s">
        <v>28</v>
      </c>
      <c r="C39" s="87" t="s">
        <v>29</v>
      </c>
      <c r="D39" s="88">
        <v>16.899999999999999</v>
      </c>
      <c r="E39" s="88"/>
      <c r="F39" s="88"/>
      <c r="G39" s="89"/>
      <c r="H39" s="101">
        <f>H38+"00:03"</f>
        <v>0.41388888888888886</v>
      </c>
      <c r="I39" s="24"/>
      <c r="J39" s="148"/>
    </row>
    <row r="40" spans="1:10" s="5" customFormat="1" ht="15" customHeight="1" x14ac:dyDescent="0.2">
      <c r="A40" s="22"/>
      <c r="B40" s="83">
        <v>2</v>
      </c>
      <c r="C40" s="35" t="s">
        <v>27</v>
      </c>
      <c r="D40" s="36"/>
      <c r="E40" s="36">
        <v>10.4</v>
      </c>
      <c r="F40" s="36">
        <f>D39+E40</f>
        <v>27.299999999999997</v>
      </c>
      <c r="G40" s="85">
        <v>2.2222222222222223E-2</v>
      </c>
      <c r="H40" s="100">
        <f>G40+H39</f>
        <v>0.43611111111111106</v>
      </c>
      <c r="I40" s="24"/>
      <c r="J40" s="148"/>
    </row>
    <row r="41" spans="1:10" s="5" customFormat="1" ht="15" customHeight="1" x14ac:dyDescent="0.2">
      <c r="A41" s="22"/>
      <c r="B41" s="123" t="s">
        <v>30</v>
      </c>
      <c r="C41" s="124" t="s">
        <v>29</v>
      </c>
      <c r="D41" s="125">
        <v>9.6</v>
      </c>
      <c r="E41" s="125"/>
      <c r="F41" s="125"/>
      <c r="G41" s="126"/>
      <c r="H41" s="127">
        <f>H40+"00:03"</f>
        <v>0.43819444444444439</v>
      </c>
      <c r="I41" s="24"/>
      <c r="J41" s="148"/>
    </row>
    <row r="42" spans="1:10" s="5" customFormat="1" ht="15" customHeight="1" x14ac:dyDescent="0.2">
      <c r="A42" s="22"/>
      <c r="B42" s="167" t="s">
        <v>126</v>
      </c>
      <c r="C42" s="169" t="s">
        <v>110</v>
      </c>
      <c r="D42" s="171">
        <f>D45</f>
        <v>8.5</v>
      </c>
      <c r="E42" s="132">
        <v>1.1000000000000001</v>
      </c>
      <c r="F42" s="171">
        <f>(E44-E42)+F46</f>
        <v>20.5</v>
      </c>
      <c r="G42" s="128"/>
      <c r="H42" s="129"/>
      <c r="I42" s="24"/>
      <c r="J42" s="148"/>
    </row>
    <row r="43" spans="1:10" s="5" customFormat="1" ht="15" customHeight="1" x14ac:dyDescent="0.2">
      <c r="A43" s="22"/>
      <c r="B43" s="168"/>
      <c r="C43" s="170"/>
      <c r="D43" s="172"/>
      <c r="E43" s="133">
        <f>(E44-E42)+E46</f>
        <v>12</v>
      </c>
      <c r="F43" s="172"/>
      <c r="G43" s="130"/>
      <c r="H43" s="131"/>
      <c r="I43" s="24"/>
      <c r="J43" s="148"/>
    </row>
    <row r="44" spans="1:10" s="5" customFormat="1" ht="15" customHeight="1" x14ac:dyDescent="0.2">
      <c r="A44" s="22"/>
      <c r="B44" s="83">
        <v>3</v>
      </c>
      <c r="C44" s="35" t="s">
        <v>27</v>
      </c>
      <c r="D44" s="36"/>
      <c r="E44" s="36">
        <v>2.2999999999999998</v>
      </c>
      <c r="F44" s="36">
        <f>D41+E44</f>
        <v>11.899999999999999</v>
      </c>
      <c r="G44" s="85">
        <v>1.2499999999999999E-2</v>
      </c>
      <c r="H44" s="100">
        <f>G44+H41</f>
        <v>0.4506944444444444</v>
      </c>
      <c r="I44" s="24"/>
      <c r="J44" s="148"/>
    </row>
    <row r="45" spans="1:10" s="5" customFormat="1" ht="15" customHeight="1" x14ac:dyDescent="0.2">
      <c r="A45" s="22"/>
      <c r="B45" s="86" t="s">
        <v>31</v>
      </c>
      <c r="C45" s="87" t="s">
        <v>29</v>
      </c>
      <c r="D45" s="88">
        <v>8.5</v>
      </c>
      <c r="E45" s="88"/>
      <c r="F45" s="88"/>
      <c r="G45" s="89"/>
      <c r="H45" s="102">
        <f>H44+"00:03"</f>
        <v>0.45277777777777772</v>
      </c>
      <c r="I45" s="24"/>
      <c r="J45" s="148"/>
    </row>
    <row r="46" spans="1:10" s="5" customFormat="1" ht="15" customHeight="1" thickBot="1" x14ac:dyDescent="0.25">
      <c r="A46" s="22"/>
      <c r="B46" s="83" t="s">
        <v>32</v>
      </c>
      <c r="C46" s="35" t="s">
        <v>34</v>
      </c>
      <c r="D46" s="36"/>
      <c r="E46" s="36">
        <v>10.8</v>
      </c>
      <c r="F46" s="36">
        <f>D45+E46</f>
        <v>19.3</v>
      </c>
      <c r="G46" s="85">
        <v>2.5694444444444447E-2</v>
      </c>
      <c r="H46" s="100">
        <f>H45+G46</f>
        <v>0.47847222222222219</v>
      </c>
      <c r="I46" s="24"/>
      <c r="J46" s="149"/>
    </row>
    <row r="47" spans="1:10" s="5" customFormat="1" ht="15" customHeight="1" thickBot="1" x14ac:dyDescent="0.25">
      <c r="A47" s="22"/>
      <c r="B47" s="29" t="s">
        <v>33</v>
      </c>
      <c r="C47" s="5" t="s">
        <v>35</v>
      </c>
      <c r="D47" s="25"/>
      <c r="E47" s="25"/>
      <c r="F47" s="25"/>
      <c r="G47" s="10">
        <v>1.3888888888888888E-2</v>
      </c>
      <c r="H47" s="75">
        <f>H46+G48</f>
        <v>0.4993055555555555</v>
      </c>
      <c r="I47" s="24"/>
    </row>
    <row r="48" spans="1:10" s="5" customFormat="1" ht="15" customHeight="1" thickBot="1" x14ac:dyDescent="0.25">
      <c r="A48" s="22"/>
      <c r="B48" s="90"/>
      <c r="C48" s="91" t="s">
        <v>36</v>
      </c>
      <c r="D48" s="99">
        <f>D41+D43+D45</f>
        <v>18.100000000000001</v>
      </c>
      <c r="E48" s="99">
        <f>E40+E42+E44+E46</f>
        <v>24.6</v>
      </c>
      <c r="F48" s="99">
        <f>F40+F42+F44+F46</f>
        <v>79</v>
      </c>
      <c r="G48" s="92">
        <v>2.0833333333333332E-2</v>
      </c>
      <c r="H48" s="93"/>
      <c r="I48" s="24"/>
      <c r="J48" s="147">
        <v>2</v>
      </c>
    </row>
    <row r="49" spans="1:10" s="5" customFormat="1" ht="15" customHeight="1" x14ac:dyDescent="0.2">
      <c r="A49" s="22"/>
      <c r="B49" s="83" t="s">
        <v>37</v>
      </c>
      <c r="C49" s="35" t="s">
        <v>38</v>
      </c>
      <c r="D49" s="35"/>
      <c r="E49" s="35"/>
      <c r="F49" s="35"/>
      <c r="G49" s="35"/>
      <c r="H49" s="100">
        <f>H47+G48</f>
        <v>0.52013888888888882</v>
      </c>
      <c r="I49" s="24"/>
      <c r="J49" s="148"/>
    </row>
    <row r="50" spans="1:10" ht="15" customHeight="1" x14ac:dyDescent="0.2">
      <c r="A50" s="121"/>
      <c r="B50" s="120"/>
      <c r="C50" s="120"/>
      <c r="D50" s="120"/>
      <c r="E50" s="120"/>
      <c r="F50" s="120"/>
      <c r="G50" s="120"/>
      <c r="H50" s="120"/>
      <c r="I50" s="122"/>
      <c r="J50" s="166"/>
    </row>
    <row r="51" spans="1:10" ht="18" customHeight="1" x14ac:dyDescent="0.2"/>
    <row r="52" spans="1:10" ht="18" customHeight="1" x14ac:dyDescent="0.2">
      <c r="A52" s="154" t="s">
        <v>111</v>
      </c>
      <c r="B52" s="154"/>
      <c r="C52" s="154"/>
      <c r="D52" s="154"/>
      <c r="E52" s="154"/>
      <c r="F52" s="154"/>
      <c r="G52" s="154"/>
      <c r="H52" s="154"/>
      <c r="I52" s="154"/>
    </row>
    <row r="53" spans="1:10" ht="18" customHeight="1" thickBot="1" x14ac:dyDescent="0.25"/>
    <row r="54" spans="1:10" s="5" customFormat="1" ht="20" customHeight="1" thickBot="1" x14ac:dyDescent="0.25">
      <c r="A54" s="58"/>
      <c r="B54" s="158" t="s">
        <v>23</v>
      </c>
      <c r="C54" s="158"/>
      <c r="D54" s="159" t="s">
        <v>5</v>
      </c>
      <c r="E54" s="159"/>
      <c r="F54" s="159"/>
      <c r="G54" s="159"/>
      <c r="H54" s="159"/>
      <c r="I54" s="59"/>
    </row>
    <row r="55" spans="1:10" s="5" customFormat="1" ht="5" customHeight="1" x14ac:dyDescent="0.2">
      <c r="A55" s="22"/>
      <c r="I55" s="24"/>
    </row>
    <row r="56" spans="1:10" s="5" customFormat="1" ht="30" customHeight="1" x14ac:dyDescent="0.2">
      <c r="A56" s="22"/>
      <c r="B56" s="65" t="s">
        <v>7</v>
      </c>
      <c r="C56" s="16" t="s">
        <v>1</v>
      </c>
      <c r="D56" s="17" t="s">
        <v>8</v>
      </c>
      <c r="E56" s="18" t="s">
        <v>11</v>
      </c>
      <c r="F56" s="18" t="s">
        <v>9</v>
      </c>
      <c r="G56" s="17" t="s">
        <v>10</v>
      </c>
      <c r="H56" s="66" t="s">
        <v>24</v>
      </c>
      <c r="I56" s="24"/>
    </row>
    <row r="57" spans="1:10" s="5" customFormat="1" ht="5" customHeight="1" thickBot="1" x14ac:dyDescent="0.25">
      <c r="A57" s="22"/>
      <c r="I57" s="24"/>
    </row>
    <row r="58" spans="1:10" s="5" customFormat="1" ht="15" customHeight="1" x14ac:dyDescent="0.2">
      <c r="A58" s="22"/>
      <c r="B58" s="15">
        <v>0</v>
      </c>
      <c r="C58" s="50" t="s">
        <v>25</v>
      </c>
      <c r="D58" s="50"/>
      <c r="E58" s="50"/>
      <c r="F58" s="50"/>
      <c r="G58" s="50"/>
      <c r="H58" s="52">
        <v>0.39583333333333331</v>
      </c>
      <c r="I58" s="24"/>
      <c r="J58" s="147" t="s">
        <v>61</v>
      </c>
    </row>
    <row r="59" spans="1:10" s="5" customFormat="1" ht="30" customHeight="1" x14ac:dyDescent="0.2">
      <c r="A59" s="22"/>
      <c r="B59" s="79" t="s">
        <v>125</v>
      </c>
      <c r="C59" s="80" t="s">
        <v>26</v>
      </c>
      <c r="D59" s="98">
        <f>D61+D63+D69</f>
        <v>35</v>
      </c>
      <c r="E59" s="98">
        <f>E60+E62+E64+E68+E70</f>
        <v>47.8</v>
      </c>
      <c r="F59" s="98">
        <f>F60+F62+F64+F68+F70</f>
        <v>82.8</v>
      </c>
      <c r="G59" s="81"/>
      <c r="H59" s="82"/>
      <c r="I59" s="24"/>
      <c r="J59" s="148"/>
    </row>
    <row r="60" spans="1:10" s="5" customFormat="1" ht="15" customHeight="1" x14ac:dyDescent="0.2">
      <c r="A60" s="22"/>
      <c r="B60" s="83">
        <v>1</v>
      </c>
      <c r="C60" s="35" t="s">
        <v>27</v>
      </c>
      <c r="D60" s="84"/>
      <c r="E60" s="36">
        <v>13.5</v>
      </c>
      <c r="F60" s="36">
        <f>E60</f>
        <v>13.5</v>
      </c>
      <c r="G60" s="85">
        <v>1.5972222222222224E-2</v>
      </c>
      <c r="H60" s="100">
        <f>G60+H58</f>
        <v>0.41180555555555554</v>
      </c>
      <c r="I60" s="24"/>
      <c r="J60" s="148"/>
    </row>
    <row r="61" spans="1:10" s="5" customFormat="1" ht="15" customHeight="1" x14ac:dyDescent="0.2">
      <c r="A61" s="22"/>
      <c r="B61" s="86" t="s">
        <v>28</v>
      </c>
      <c r="C61" s="87" t="s">
        <v>29</v>
      </c>
      <c r="D61" s="88">
        <v>16.899999999999999</v>
      </c>
      <c r="E61" s="88"/>
      <c r="F61" s="88"/>
      <c r="G61" s="89"/>
      <c r="H61" s="101">
        <f>H60+"00:03"</f>
        <v>0.41388888888888886</v>
      </c>
      <c r="I61" s="24"/>
      <c r="J61" s="148"/>
    </row>
    <row r="62" spans="1:10" s="5" customFormat="1" ht="15" customHeight="1" x14ac:dyDescent="0.2">
      <c r="A62" s="22"/>
      <c r="B62" s="83">
        <v>2</v>
      </c>
      <c r="C62" s="35" t="s">
        <v>27</v>
      </c>
      <c r="D62" s="36"/>
      <c r="E62" s="36">
        <v>10.4</v>
      </c>
      <c r="F62" s="36">
        <f>D61+E62</f>
        <v>27.299999999999997</v>
      </c>
      <c r="G62" s="85">
        <v>2.2222222222222223E-2</v>
      </c>
      <c r="H62" s="100">
        <f>H61+G62</f>
        <v>0.43611111111111106</v>
      </c>
      <c r="I62" s="24"/>
      <c r="J62" s="148"/>
    </row>
    <row r="63" spans="1:10" s="5" customFormat="1" ht="15" customHeight="1" x14ac:dyDescent="0.2">
      <c r="A63" s="22"/>
      <c r="B63" s="86" t="s">
        <v>30</v>
      </c>
      <c r="C63" s="87" t="s">
        <v>29</v>
      </c>
      <c r="D63" s="88">
        <v>9.6</v>
      </c>
      <c r="E63" s="88"/>
      <c r="F63" s="88"/>
      <c r="G63" s="89"/>
      <c r="H63" s="102">
        <f>H62+"00:03"</f>
        <v>0.43819444444444439</v>
      </c>
      <c r="I63" s="24"/>
      <c r="J63" s="148"/>
    </row>
    <row r="64" spans="1:10" s="5" customFormat="1" ht="15" customHeight="1" x14ac:dyDescent="0.2">
      <c r="A64" s="22"/>
      <c r="B64" s="83" t="s">
        <v>112</v>
      </c>
      <c r="C64" s="35" t="s">
        <v>34</v>
      </c>
      <c r="D64" s="36"/>
      <c r="E64" s="36">
        <v>10.8</v>
      </c>
      <c r="F64" s="36">
        <f>D63+E64</f>
        <v>20.399999999999999</v>
      </c>
      <c r="G64" s="85">
        <v>2.5694444444444447E-2</v>
      </c>
      <c r="H64" s="100">
        <f>G64+H63</f>
        <v>0.46388888888888885</v>
      </c>
      <c r="I64" s="24"/>
      <c r="J64" s="148"/>
    </row>
    <row r="65" spans="1:10" s="5" customFormat="1" ht="15" customHeight="1" thickBot="1" x14ac:dyDescent="0.25">
      <c r="A65" s="22"/>
      <c r="B65" s="29" t="s">
        <v>113</v>
      </c>
      <c r="C65" s="5" t="s">
        <v>115</v>
      </c>
      <c r="D65" s="25"/>
      <c r="E65" s="25"/>
      <c r="F65" s="25"/>
      <c r="G65" s="10">
        <v>6.9444444444444441E-3</v>
      </c>
      <c r="H65" s="75">
        <f>G65+H64</f>
        <v>0.47083333333333327</v>
      </c>
      <c r="I65" s="24"/>
      <c r="J65" s="148"/>
    </row>
    <row r="66" spans="1:10" s="5" customFormat="1" ht="15" customHeight="1" thickBot="1" x14ac:dyDescent="0.25">
      <c r="A66" s="22"/>
      <c r="B66" s="90"/>
      <c r="C66" s="91" t="s">
        <v>116</v>
      </c>
      <c r="D66" s="99">
        <f>D61+D63</f>
        <v>26.5</v>
      </c>
      <c r="E66" s="99">
        <f>E60+E62+E64</f>
        <v>34.700000000000003</v>
      </c>
      <c r="F66" s="99">
        <f>F60+F62+F64</f>
        <v>61.199999999999996</v>
      </c>
      <c r="G66" s="92">
        <v>1.0416666666666666E-2</v>
      </c>
      <c r="H66" s="93"/>
      <c r="I66" s="24"/>
      <c r="J66" s="148"/>
    </row>
    <row r="67" spans="1:10" s="5" customFormat="1" ht="15" customHeight="1" x14ac:dyDescent="0.2">
      <c r="A67" s="22"/>
      <c r="B67" s="83" t="s">
        <v>114</v>
      </c>
      <c r="C67" s="35" t="s">
        <v>38</v>
      </c>
      <c r="D67" s="88"/>
      <c r="E67" s="88"/>
      <c r="F67" s="88"/>
      <c r="G67" s="89"/>
      <c r="H67" s="100">
        <f>G66+H65</f>
        <v>0.48124999999999996</v>
      </c>
      <c r="I67" s="24"/>
      <c r="J67" s="148"/>
    </row>
    <row r="68" spans="1:10" s="5" customFormat="1" ht="15" customHeight="1" x14ac:dyDescent="0.2">
      <c r="A68" s="22"/>
      <c r="B68" s="83">
        <v>3</v>
      </c>
      <c r="C68" s="35" t="s">
        <v>27</v>
      </c>
      <c r="D68" s="36"/>
      <c r="E68" s="36">
        <v>2.2999999999999998</v>
      </c>
      <c r="F68" s="36">
        <f>E68</f>
        <v>2.2999999999999998</v>
      </c>
      <c r="G68" s="85">
        <v>5.5555555555555558E-3</v>
      </c>
      <c r="H68" s="100">
        <f>G68+H67</f>
        <v>0.48680555555555549</v>
      </c>
      <c r="I68" s="24"/>
      <c r="J68" s="148"/>
    </row>
    <row r="69" spans="1:10" s="5" customFormat="1" ht="15" customHeight="1" x14ac:dyDescent="0.2">
      <c r="A69" s="22"/>
      <c r="B69" s="86" t="s">
        <v>31</v>
      </c>
      <c r="C69" s="87" t="s">
        <v>29</v>
      </c>
      <c r="D69" s="88">
        <v>8.5</v>
      </c>
      <c r="E69" s="88"/>
      <c r="F69" s="88"/>
      <c r="G69" s="89"/>
      <c r="H69" s="102">
        <f>H68+"00:03"</f>
        <v>0.48888888888888882</v>
      </c>
      <c r="I69" s="24"/>
      <c r="J69" s="148"/>
    </row>
    <row r="70" spans="1:10" s="5" customFormat="1" ht="15" customHeight="1" thickBot="1" x14ac:dyDescent="0.25">
      <c r="A70" s="22"/>
      <c r="B70" s="83" t="s">
        <v>32</v>
      </c>
      <c r="C70" s="35" t="s">
        <v>34</v>
      </c>
      <c r="D70" s="36"/>
      <c r="E70" s="36">
        <v>10.8</v>
      </c>
      <c r="F70" s="36">
        <f>D69+E70</f>
        <v>19.3</v>
      </c>
      <c r="G70" s="85">
        <v>2.5694444444444447E-2</v>
      </c>
      <c r="H70" s="100">
        <f>G70+H69</f>
        <v>0.51458333333333328</v>
      </c>
      <c r="I70" s="24"/>
      <c r="J70" s="149"/>
    </row>
    <row r="71" spans="1:10" s="5" customFormat="1" ht="15" customHeight="1" thickBot="1" x14ac:dyDescent="0.25">
      <c r="A71" s="22"/>
      <c r="B71" s="29" t="s">
        <v>33</v>
      </c>
      <c r="C71" s="5" t="s">
        <v>35</v>
      </c>
      <c r="D71" s="25"/>
      <c r="E71" s="25"/>
      <c r="F71" s="25"/>
      <c r="G71" s="10">
        <v>1.3888888888888888E-2</v>
      </c>
      <c r="H71" s="75">
        <f>G71+H70</f>
        <v>0.52847222222222212</v>
      </c>
      <c r="I71" s="24"/>
    </row>
    <row r="72" spans="1:10" s="5" customFormat="1" ht="15" customHeight="1" thickBot="1" x14ac:dyDescent="0.25">
      <c r="A72" s="22"/>
      <c r="B72" s="90"/>
      <c r="C72" s="91" t="s">
        <v>44</v>
      </c>
      <c r="D72" s="99">
        <f>D69</f>
        <v>8.5</v>
      </c>
      <c r="E72" s="99">
        <f>E68+E70</f>
        <v>13.100000000000001</v>
      </c>
      <c r="F72" s="99">
        <f>F68+F70</f>
        <v>21.6</v>
      </c>
      <c r="G72" s="92">
        <v>2.0833333333333332E-2</v>
      </c>
      <c r="H72" s="93"/>
      <c r="I72" s="24"/>
      <c r="J72" s="147">
        <v>2</v>
      </c>
    </row>
    <row r="73" spans="1:10" s="5" customFormat="1" ht="15" customHeight="1" x14ac:dyDescent="0.2">
      <c r="A73" s="22"/>
      <c r="B73" s="83" t="s">
        <v>37</v>
      </c>
      <c r="C73" s="35" t="s">
        <v>38</v>
      </c>
      <c r="D73" s="35"/>
      <c r="E73" s="35"/>
      <c r="F73" s="35"/>
      <c r="G73" s="35"/>
      <c r="H73" s="100">
        <f>G72+H71</f>
        <v>0.54930555555555549</v>
      </c>
      <c r="I73" s="24"/>
      <c r="J73" s="148"/>
    </row>
    <row r="74" spans="1:10" ht="15" customHeight="1" x14ac:dyDescent="0.2">
      <c r="A74" s="121"/>
      <c r="B74" s="120"/>
      <c r="C74" s="120"/>
      <c r="D74" s="120"/>
      <c r="E74" s="120"/>
      <c r="F74" s="120"/>
      <c r="G74" s="120"/>
      <c r="H74" s="120"/>
      <c r="I74" s="122"/>
      <c r="J74" s="166"/>
    </row>
    <row r="75" spans="1:10" ht="18" customHeight="1" x14ac:dyDescent="0.2"/>
    <row r="76" spans="1:10" ht="18" customHeight="1" x14ac:dyDescent="0.2">
      <c r="A76" s="154" t="s">
        <v>130</v>
      </c>
      <c r="B76" s="154"/>
      <c r="C76" s="154"/>
      <c r="D76" s="154"/>
      <c r="E76" s="154"/>
      <c r="F76" s="154"/>
      <c r="G76" s="154"/>
      <c r="H76" s="154"/>
      <c r="I76" s="154"/>
    </row>
    <row r="77" spans="1:10" ht="18" customHeight="1" thickBot="1" x14ac:dyDescent="0.25"/>
    <row r="78" spans="1:10" s="5" customFormat="1" ht="20" customHeight="1" thickBot="1" x14ac:dyDescent="0.25">
      <c r="A78" s="58"/>
      <c r="B78" s="158" t="s">
        <v>23</v>
      </c>
      <c r="C78" s="158"/>
      <c r="D78" s="159" t="s">
        <v>5</v>
      </c>
      <c r="E78" s="159"/>
      <c r="F78" s="159"/>
      <c r="G78" s="159"/>
      <c r="H78" s="159"/>
      <c r="I78" s="59"/>
    </row>
    <row r="79" spans="1:10" s="5" customFormat="1" ht="5" customHeight="1" x14ac:dyDescent="0.2">
      <c r="A79" s="22"/>
      <c r="I79" s="24"/>
    </row>
    <row r="80" spans="1:10" s="5" customFormat="1" ht="30" customHeight="1" x14ac:dyDescent="0.2">
      <c r="A80" s="22"/>
      <c r="B80" s="65" t="s">
        <v>7</v>
      </c>
      <c r="C80" s="16" t="s">
        <v>1</v>
      </c>
      <c r="D80" s="17" t="s">
        <v>8</v>
      </c>
      <c r="E80" s="18" t="s">
        <v>11</v>
      </c>
      <c r="F80" s="18" t="s">
        <v>9</v>
      </c>
      <c r="G80" s="17" t="s">
        <v>10</v>
      </c>
      <c r="H80" s="66" t="s">
        <v>24</v>
      </c>
      <c r="I80" s="24"/>
    </row>
    <row r="81" spans="1:10" s="5" customFormat="1" ht="5" customHeight="1" thickBot="1" x14ac:dyDescent="0.25">
      <c r="A81" s="22"/>
      <c r="I81" s="24"/>
    </row>
    <row r="82" spans="1:10" s="5" customFormat="1" ht="15" customHeight="1" x14ac:dyDescent="0.2">
      <c r="A82" s="22"/>
      <c r="B82" s="15">
        <v>0</v>
      </c>
      <c r="C82" s="50" t="s">
        <v>25</v>
      </c>
      <c r="D82" s="50"/>
      <c r="E82" s="50"/>
      <c r="F82" s="50"/>
      <c r="G82" s="50"/>
      <c r="H82" s="52">
        <v>0.39583333333333331</v>
      </c>
      <c r="I82" s="24"/>
      <c r="J82" s="147" t="s">
        <v>61</v>
      </c>
    </row>
    <row r="83" spans="1:10" s="5" customFormat="1" ht="30" customHeight="1" x14ac:dyDescent="0.2">
      <c r="A83" s="22"/>
      <c r="B83" s="79" t="s">
        <v>125</v>
      </c>
      <c r="C83" s="80" t="s">
        <v>26</v>
      </c>
      <c r="D83" s="98">
        <f>D85+D87</f>
        <v>26.5</v>
      </c>
      <c r="E83" s="98">
        <f>E84+E86+E88+E92</f>
        <v>35.800000000000004</v>
      </c>
      <c r="F83" s="98">
        <f>F84+F86+F88+E92</f>
        <v>62.3</v>
      </c>
      <c r="G83" s="81"/>
      <c r="H83" s="82"/>
      <c r="I83" s="24"/>
      <c r="J83" s="148"/>
    </row>
    <row r="84" spans="1:10" s="5" customFormat="1" ht="15" customHeight="1" x14ac:dyDescent="0.2">
      <c r="A84" s="22"/>
      <c r="B84" s="83">
        <v>1</v>
      </c>
      <c r="C84" s="35" t="s">
        <v>27</v>
      </c>
      <c r="D84" s="84"/>
      <c r="E84" s="36">
        <v>13.5</v>
      </c>
      <c r="F84" s="36">
        <f>E84</f>
        <v>13.5</v>
      </c>
      <c r="G84" s="85">
        <v>1.5972222222222224E-2</v>
      </c>
      <c r="H84" s="100">
        <f>G84+H82</f>
        <v>0.41180555555555554</v>
      </c>
      <c r="I84" s="24"/>
      <c r="J84" s="148"/>
    </row>
    <row r="85" spans="1:10" s="5" customFormat="1" ht="15" customHeight="1" x14ac:dyDescent="0.2">
      <c r="A85" s="22"/>
      <c r="B85" s="86" t="s">
        <v>28</v>
      </c>
      <c r="C85" s="87" t="s">
        <v>29</v>
      </c>
      <c r="D85" s="88">
        <v>16.899999999999999</v>
      </c>
      <c r="E85" s="88"/>
      <c r="F85" s="88"/>
      <c r="G85" s="89"/>
      <c r="H85" s="101">
        <f>H84+"00:03"</f>
        <v>0.41388888888888886</v>
      </c>
      <c r="I85" s="24"/>
      <c r="J85" s="148"/>
    </row>
    <row r="86" spans="1:10" s="5" customFormat="1" ht="15" customHeight="1" x14ac:dyDescent="0.2">
      <c r="A86" s="22"/>
      <c r="B86" s="83">
        <v>2</v>
      </c>
      <c r="C86" s="35" t="s">
        <v>27</v>
      </c>
      <c r="D86" s="36"/>
      <c r="E86" s="36">
        <v>10.4</v>
      </c>
      <c r="F86" s="36">
        <f>D85+E86</f>
        <v>27.299999999999997</v>
      </c>
      <c r="G86" s="85">
        <v>2.2222222222222223E-2</v>
      </c>
      <c r="H86" s="100">
        <f>H85+G86</f>
        <v>0.43611111111111106</v>
      </c>
      <c r="I86" s="24"/>
      <c r="J86" s="148"/>
    </row>
    <row r="87" spans="1:10" s="5" customFormat="1" ht="15" customHeight="1" x14ac:dyDescent="0.2">
      <c r="A87" s="22"/>
      <c r="B87" s="86" t="s">
        <v>30</v>
      </c>
      <c r="C87" s="87" t="s">
        <v>29</v>
      </c>
      <c r="D87" s="88">
        <v>9.6</v>
      </c>
      <c r="E87" s="88"/>
      <c r="F87" s="88"/>
      <c r="G87" s="89"/>
      <c r="H87" s="102">
        <f>H86+"00:03"</f>
        <v>0.43819444444444439</v>
      </c>
      <c r="I87" s="24"/>
      <c r="J87" s="148"/>
    </row>
    <row r="88" spans="1:10" s="5" customFormat="1" ht="15" customHeight="1" x14ac:dyDescent="0.2">
      <c r="A88" s="22"/>
      <c r="B88" s="83" t="s">
        <v>112</v>
      </c>
      <c r="C88" s="35" t="s">
        <v>34</v>
      </c>
      <c r="D88" s="36"/>
      <c r="E88" s="36">
        <v>10.8</v>
      </c>
      <c r="F88" s="36">
        <f>D87+E88</f>
        <v>20.399999999999999</v>
      </c>
      <c r="G88" s="85">
        <v>2.5694444444444447E-2</v>
      </c>
      <c r="H88" s="100">
        <f>G88+H87</f>
        <v>0.46388888888888885</v>
      </c>
      <c r="I88" s="24"/>
      <c r="J88" s="148"/>
    </row>
    <row r="89" spans="1:10" s="5" customFormat="1" ht="15" customHeight="1" thickBot="1" x14ac:dyDescent="0.25">
      <c r="A89" s="22"/>
      <c r="B89" s="29" t="s">
        <v>113</v>
      </c>
      <c r="C89" s="5" t="s">
        <v>115</v>
      </c>
      <c r="D89" s="25"/>
      <c r="E89" s="25"/>
      <c r="F89" s="25"/>
      <c r="G89" s="10">
        <v>6.9444444444444441E-3</v>
      </c>
      <c r="H89" s="75">
        <f>G89+H88</f>
        <v>0.47083333333333327</v>
      </c>
      <c r="I89" s="24"/>
      <c r="J89" s="148"/>
    </row>
    <row r="90" spans="1:10" s="5" customFormat="1" ht="15" customHeight="1" thickBot="1" x14ac:dyDescent="0.25">
      <c r="A90" s="22"/>
      <c r="B90" s="90"/>
      <c r="C90" s="91" t="s">
        <v>116</v>
      </c>
      <c r="D90" s="99">
        <f>D85+D87</f>
        <v>26.5</v>
      </c>
      <c r="E90" s="99">
        <f>E84+E86+E88</f>
        <v>34.700000000000003</v>
      </c>
      <c r="F90" s="99">
        <f>F84+F86+F88</f>
        <v>61.199999999999996</v>
      </c>
      <c r="G90" s="92">
        <v>1.0416666666666666E-2</v>
      </c>
      <c r="H90" s="93"/>
      <c r="I90" s="24"/>
      <c r="J90" s="148"/>
    </row>
    <row r="91" spans="1:10" s="5" customFormat="1" ht="15" customHeight="1" x14ac:dyDescent="0.2">
      <c r="A91" s="22"/>
      <c r="B91" s="83" t="s">
        <v>114</v>
      </c>
      <c r="C91" s="35" t="s">
        <v>38</v>
      </c>
      <c r="D91" s="88"/>
      <c r="E91" s="88"/>
      <c r="F91" s="88"/>
      <c r="G91" s="89"/>
      <c r="H91" s="100">
        <f>G90+H89</f>
        <v>0.48124999999999996</v>
      </c>
      <c r="I91" s="24"/>
      <c r="J91" s="148"/>
    </row>
    <row r="92" spans="1:10" s="5" customFormat="1" ht="15" customHeight="1" x14ac:dyDescent="0.2">
      <c r="A92" s="22"/>
      <c r="B92" s="167" t="s">
        <v>126</v>
      </c>
      <c r="C92" s="169" t="s">
        <v>131</v>
      </c>
      <c r="D92" s="171">
        <f>D95</f>
        <v>8.5</v>
      </c>
      <c r="E92" s="132">
        <v>1.1000000000000001</v>
      </c>
      <c r="F92" s="171">
        <f>(E94-E92)+F96</f>
        <v>20.5</v>
      </c>
      <c r="G92" s="128"/>
      <c r="H92" s="129"/>
      <c r="I92" s="24"/>
      <c r="J92" s="148"/>
    </row>
    <row r="93" spans="1:10" s="5" customFormat="1" ht="15" customHeight="1" x14ac:dyDescent="0.2">
      <c r="A93" s="22"/>
      <c r="B93" s="168"/>
      <c r="C93" s="170"/>
      <c r="D93" s="172"/>
      <c r="E93" s="133">
        <f>(E94-E92)+E96</f>
        <v>12</v>
      </c>
      <c r="F93" s="172"/>
      <c r="G93" s="130"/>
      <c r="H93" s="131"/>
      <c r="I93" s="24"/>
      <c r="J93" s="148"/>
    </row>
    <row r="94" spans="1:10" s="5" customFormat="1" ht="15" customHeight="1" x14ac:dyDescent="0.2">
      <c r="A94" s="22"/>
      <c r="B94" s="83">
        <v>3</v>
      </c>
      <c r="C94" s="35" t="s">
        <v>27</v>
      </c>
      <c r="D94" s="36"/>
      <c r="E94" s="36">
        <v>2.2999999999999998</v>
      </c>
      <c r="F94" s="36">
        <f>E94</f>
        <v>2.2999999999999998</v>
      </c>
      <c r="G94" s="85">
        <v>5.5555555555555558E-3</v>
      </c>
      <c r="H94" s="100">
        <f>G94+H91</f>
        <v>0.48680555555555549</v>
      </c>
      <c r="I94" s="24"/>
      <c r="J94" s="148"/>
    </row>
    <row r="95" spans="1:10" s="5" customFormat="1" ht="15" customHeight="1" x14ac:dyDescent="0.2">
      <c r="A95" s="22"/>
      <c r="B95" s="86" t="s">
        <v>31</v>
      </c>
      <c r="C95" s="87" t="s">
        <v>29</v>
      </c>
      <c r="D95" s="88">
        <v>8.5</v>
      </c>
      <c r="E95" s="88"/>
      <c r="F95" s="88"/>
      <c r="G95" s="89"/>
      <c r="H95" s="102">
        <f>H94+"00:03"</f>
        <v>0.48888888888888882</v>
      </c>
      <c r="I95" s="24"/>
      <c r="J95" s="148"/>
    </row>
    <row r="96" spans="1:10" s="5" customFormat="1" ht="15" customHeight="1" thickBot="1" x14ac:dyDescent="0.25">
      <c r="A96" s="22"/>
      <c r="B96" s="83" t="s">
        <v>32</v>
      </c>
      <c r="C96" s="35" t="s">
        <v>34</v>
      </c>
      <c r="D96" s="36"/>
      <c r="E96" s="36">
        <v>10.8</v>
      </c>
      <c r="F96" s="36">
        <f>D95+E96</f>
        <v>19.3</v>
      </c>
      <c r="G96" s="85">
        <v>2.5694444444444447E-2</v>
      </c>
      <c r="H96" s="100">
        <f>G96+H95</f>
        <v>0.51458333333333328</v>
      </c>
      <c r="I96" s="24"/>
      <c r="J96" s="149"/>
    </row>
    <row r="97" spans="1:10" s="5" customFormat="1" ht="15" customHeight="1" thickBot="1" x14ac:dyDescent="0.25">
      <c r="A97" s="22"/>
      <c r="B97" s="29" t="s">
        <v>33</v>
      </c>
      <c r="C97" s="5" t="s">
        <v>35</v>
      </c>
      <c r="D97" s="25"/>
      <c r="E97" s="25"/>
      <c r="F97" s="25"/>
      <c r="G97" s="10">
        <v>1.3888888888888888E-2</v>
      </c>
      <c r="H97" s="75">
        <f>G97+H96</f>
        <v>0.52847222222222212</v>
      </c>
      <c r="I97" s="24"/>
    </row>
    <row r="98" spans="1:10" s="5" customFormat="1" ht="15" customHeight="1" thickBot="1" x14ac:dyDescent="0.25">
      <c r="A98" s="22"/>
      <c r="B98" s="90"/>
      <c r="C98" s="91" t="s">
        <v>44</v>
      </c>
      <c r="D98" s="99">
        <f>D95</f>
        <v>8.5</v>
      </c>
      <c r="E98" s="99">
        <f>E94+E96</f>
        <v>13.100000000000001</v>
      </c>
      <c r="F98" s="99">
        <f>F94+F96</f>
        <v>21.6</v>
      </c>
      <c r="G98" s="92">
        <v>2.0833333333333332E-2</v>
      </c>
      <c r="H98" s="93"/>
      <c r="I98" s="24"/>
      <c r="J98" s="147">
        <v>2</v>
      </c>
    </row>
    <row r="99" spans="1:10" s="5" customFormat="1" ht="15" customHeight="1" x14ac:dyDescent="0.2">
      <c r="A99" s="22"/>
      <c r="B99" s="83" t="s">
        <v>37</v>
      </c>
      <c r="C99" s="35" t="s">
        <v>38</v>
      </c>
      <c r="D99" s="35"/>
      <c r="E99" s="35"/>
      <c r="F99" s="35"/>
      <c r="G99" s="35"/>
      <c r="H99" s="100">
        <f>G98+H97</f>
        <v>0.54930555555555549</v>
      </c>
      <c r="I99" s="24"/>
      <c r="J99" s="148"/>
    </row>
    <row r="100" spans="1:10" ht="15" customHeight="1" x14ac:dyDescent="0.2">
      <c r="A100" s="121"/>
      <c r="B100" s="120"/>
      <c r="C100" s="120"/>
      <c r="D100" s="120"/>
      <c r="E100" s="120"/>
      <c r="F100" s="120"/>
      <c r="G100" s="120"/>
      <c r="H100" s="120"/>
      <c r="I100" s="122"/>
      <c r="J100" s="166"/>
    </row>
    <row r="101" spans="1:10" ht="18" customHeight="1" x14ac:dyDescent="0.2"/>
    <row r="102" spans="1:10" ht="18" customHeight="1" x14ac:dyDescent="0.2">
      <c r="A102" s="154" t="s">
        <v>117</v>
      </c>
      <c r="B102" s="154"/>
      <c r="C102" s="154"/>
      <c r="D102" s="154"/>
      <c r="E102" s="154"/>
      <c r="F102" s="154"/>
      <c r="G102" s="154"/>
      <c r="H102" s="154"/>
      <c r="I102" s="154"/>
    </row>
    <row r="103" spans="1:10" ht="18" customHeight="1" x14ac:dyDescent="0.2"/>
    <row r="104" spans="1:10" s="5" customFormat="1" ht="15" customHeight="1" x14ac:dyDescent="0.2">
      <c r="A104" s="135"/>
      <c r="B104" s="136" t="s">
        <v>46</v>
      </c>
      <c r="C104" s="137" t="s">
        <v>29</v>
      </c>
      <c r="D104" s="138">
        <v>2.4</v>
      </c>
      <c r="E104" s="139"/>
      <c r="F104" s="139"/>
      <c r="G104" s="140"/>
      <c r="H104" s="141">
        <v>0.65347222222222223</v>
      </c>
      <c r="I104" s="134"/>
      <c r="J104" s="165" t="s">
        <v>63</v>
      </c>
    </row>
    <row r="105" spans="1:10" s="5" customFormat="1" ht="15" customHeight="1" x14ac:dyDescent="0.2">
      <c r="A105" s="22"/>
      <c r="B105" s="83" t="s">
        <v>47</v>
      </c>
      <c r="C105" s="35" t="s">
        <v>118</v>
      </c>
      <c r="D105" s="36"/>
      <c r="E105" s="36">
        <v>7.9</v>
      </c>
      <c r="F105" s="36">
        <f>D104+E105</f>
        <v>10.3</v>
      </c>
      <c r="G105" s="85">
        <v>1.2499999999999999E-2</v>
      </c>
      <c r="H105" s="100">
        <f>G105+H104</f>
        <v>0.66597222222222219</v>
      </c>
      <c r="I105" s="24"/>
      <c r="J105" s="148"/>
    </row>
    <row r="106" spans="1:10" s="5" customFormat="1" ht="15" customHeight="1" thickBot="1" x14ac:dyDescent="0.25">
      <c r="A106" s="22"/>
      <c r="B106" s="29" t="s">
        <v>48</v>
      </c>
      <c r="C106" s="5" t="s">
        <v>119</v>
      </c>
      <c r="D106" s="25"/>
      <c r="E106" s="25"/>
      <c r="F106" s="25"/>
      <c r="G106" s="10" t="s">
        <v>120</v>
      </c>
      <c r="H106" s="75"/>
      <c r="I106" s="24"/>
      <c r="J106" s="148"/>
    </row>
    <row r="107" spans="1:10" s="5" customFormat="1" ht="15" customHeight="1" thickBot="1" x14ac:dyDescent="0.25">
      <c r="A107" s="22"/>
      <c r="B107" s="90"/>
      <c r="C107" s="91" t="s">
        <v>121</v>
      </c>
      <c r="D107" s="99">
        <f>D104</f>
        <v>2.4</v>
      </c>
      <c r="E107" s="99">
        <f>E103+E105</f>
        <v>7.9</v>
      </c>
      <c r="F107" s="99">
        <f>F103+F105</f>
        <v>10.3</v>
      </c>
      <c r="G107" s="92">
        <v>3.125E-2</v>
      </c>
      <c r="H107" s="93"/>
      <c r="I107" s="24"/>
      <c r="J107" s="148"/>
    </row>
    <row r="108" spans="1:10" s="5" customFormat="1" ht="15" customHeight="1" x14ac:dyDescent="0.2">
      <c r="A108" s="22"/>
      <c r="B108" s="83" t="s">
        <v>49</v>
      </c>
      <c r="C108" s="35" t="s">
        <v>122</v>
      </c>
      <c r="D108" s="36"/>
      <c r="E108" s="36"/>
      <c r="F108" s="36"/>
      <c r="G108" s="35"/>
      <c r="H108" s="100"/>
      <c r="I108" s="24"/>
      <c r="J108" s="148"/>
    </row>
    <row r="109" spans="1:10" s="5" customFormat="1" ht="15" customHeight="1" x14ac:dyDescent="0.2">
      <c r="A109" s="22"/>
      <c r="B109" s="83" t="s">
        <v>51</v>
      </c>
      <c r="C109" s="35" t="s">
        <v>123</v>
      </c>
      <c r="D109" s="36"/>
      <c r="E109" s="36">
        <v>4.0999999999999996</v>
      </c>
      <c r="F109" s="36">
        <f>E109</f>
        <v>4.0999999999999996</v>
      </c>
      <c r="G109" s="85"/>
      <c r="H109" s="103"/>
      <c r="I109" s="24"/>
      <c r="J109" s="148"/>
    </row>
    <row r="110" spans="1:10" s="5" customFormat="1" ht="15" customHeight="1" thickBot="1" x14ac:dyDescent="0.25">
      <c r="A110" s="22"/>
      <c r="B110" s="31"/>
      <c r="C110" s="73" t="s">
        <v>124</v>
      </c>
      <c r="D110" s="68"/>
      <c r="E110" s="68"/>
      <c r="F110" s="68"/>
      <c r="G110" s="68"/>
      <c r="H110" s="142">
        <v>0.83333333333333337</v>
      </c>
      <c r="I110" s="24"/>
      <c r="J110" s="149"/>
    </row>
    <row r="111" spans="1:10" s="5" customFormat="1" ht="5" customHeight="1" x14ac:dyDescent="0.2">
      <c r="A111" s="22"/>
      <c r="B111" s="31"/>
      <c r="H111" s="32"/>
      <c r="I111" s="24"/>
    </row>
    <row r="112" spans="1:10" s="5" customFormat="1" ht="15" customHeight="1" x14ac:dyDescent="0.2">
      <c r="A112" s="22"/>
      <c r="B112" s="31"/>
      <c r="C112" s="60" t="s">
        <v>55</v>
      </c>
      <c r="D112" s="20">
        <f>D82+D84+D86+D93+D95+D97+D104</f>
        <v>10.9</v>
      </c>
      <c r="E112" s="20">
        <f>E81+E83+E85+E87+E92+E94+E96+E98+E103+E105+E109</f>
        <v>75.099999999999994</v>
      </c>
      <c r="F112" s="21">
        <f>F81+F83+F85+F87+F92+F94+F96+F98+F103+F105+F109</f>
        <v>140.4</v>
      </c>
      <c r="H112" s="32"/>
      <c r="I112" s="24"/>
    </row>
    <row r="113" spans="1:9" s="5" customFormat="1" ht="5" customHeight="1" x14ac:dyDescent="0.2">
      <c r="A113" s="22"/>
      <c r="B113" s="31"/>
      <c r="H113" s="32"/>
      <c r="I113" s="24"/>
    </row>
    <row r="114" spans="1:9" s="68" customFormat="1" ht="12" customHeight="1" x14ac:dyDescent="0.2">
      <c r="A114" s="77"/>
      <c r="B114" s="72"/>
      <c r="C114" s="73"/>
      <c r="E114" s="69" t="s">
        <v>57</v>
      </c>
      <c r="F114" s="70">
        <v>0.24722222222222223</v>
      </c>
      <c r="G114" s="69" t="s">
        <v>58</v>
      </c>
      <c r="H114" s="70">
        <v>0.80069444444444438</v>
      </c>
      <c r="I114" s="78"/>
    </row>
    <row r="115" spans="1:9" s="5" customFormat="1" ht="5" customHeight="1" x14ac:dyDescent="0.2">
      <c r="A115" s="22"/>
      <c r="B115" s="33"/>
      <c r="C115" s="104"/>
      <c r="D115" s="35"/>
      <c r="E115" s="105"/>
      <c r="F115" s="85"/>
      <c r="G115" s="84"/>
      <c r="H115" s="100"/>
      <c r="I115" s="24"/>
    </row>
    <row r="116" spans="1:9" ht="14" customHeight="1" thickBot="1" x14ac:dyDescent="0.25">
      <c r="A116" s="11"/>
      <c r="B116" s="12"/>
      <c r="C116" s="12"/>
      <c r="D116" s="12"/>
      <c r="E116" s="12"/>
      <c r="F116" s="12"/>
      <c r="G116" s="12"/>
      <c r="H116" s="12"/>
      <c r="I116" s="13"/>
    </row>
  </sheetData>
  <mergeCells count="32">
    <mergeCell ref="J7:J11"/>
    <mergeCell ref="J23:J28"/>
    <mergeCell ref="B19:C19"/>
    <mergeCell ref="D19:H19"/>
    <mergeCell ref="A1:I1"/>
    <mergeCell ref="B3:C3"/>
    <mergeCell ref="D3:H3"/>
    <mergeCell ref="J48:J50"/>
    <mergeCell ref="A52:I52"/>
    <mergeCell ref="B54:C54"/>
    <mergeCell ref="D54:H54"/>
    <mergeCell ref="A30:I30"/>
    <mergeCell ref="B32:C32"/>
    <mergeCell ref="D32:H32"/>
    <mergeCell ref="J36:J46"/>
    <mergeCell ref="B42:B43"/>
    <mergeCell ref="C42:C43"/>
    <mergeCell ref="D42:D43"/>
    <mergeCell ref="F42:F43"/>
    <mergeCell ref="J58:J70"/>
    <mergeCell ref="J72:J74"/>
    <mergeCell ref="A76:I76"/>
    <mergeCell ref="B78:C78"/>
    <mergeCell ref="D78:H78"/>
    <mergeCell ref="A102:I102"/>
    <mergeCell ref="J104:J110"/>
    <mergeCell ref="J82:J96"/>
    <mergeCell ref="J98:J100"/>
    <mergeCell ref="B92:B93"/>
    <mergeCell ref="C92:C93"/>
    <mergeCell ref="D92:D93"/>
    <mergeCell ref="F92:F93"/>
  </mergeCells>
  <printOptions horizontalCentered="1"/>
  <pageMargins left="0.25" right="0.25" top="0.95305555555555554" bottom="0.75" header="0.3" footer="0.3"/>
  <pageSetup paperSize="9" scale="94" orientation="portrait" horizontalDpi="0" verticalDpi="0"/>
  <headerFooter>
    <oddHeader>&amp;C&amp;G</oddHeader>
    <oddFooter>&amp;L&amp;"Calibri,Regular"&amp;K000000@ Comisia de Raliuri&amp;R&amp;"Calibri,Regular"&amp;K000000Model Plan Orar</oddFooter>
  </headerFooter>
  <rowBreaks count="4" manualBreakCount="4">
    <brk id="29" max="16383" man="1"/>
    <brk id="51" max="9" man="1"/>
    <brk id="75" max="9" man="1"/>
    <brk id="101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Început de raliu (Modele)</vt:lpstr>
      <vt:lpstr>Plan orar model</vt:lpstr>
      <vt:lpstr>Situații Speciale</vt:lpstr>
      <vt:lpstr>'Început de raliu (Modele)'!Print_Area</vt:lpstr>
      <vt:lpstr>'Plan orar model'!Print_Area</vt:lpstr>
      <vt:lpstr>'Situații Speciale'!Print_Area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2023-06-15T08:48:52Z</cp:lastPrinted>
  <dcterms:created xsi:type="dcterms:W3CDTF">2023-01-30T10:18:48Z</dcterms:created>
  <dcterms:modified xsi:type="dcterms:W3CDTF">2023-06-15T08:48:57Z</dcterms:modified>
</cp:coreProperties>
</file>